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.การเงินการคลัง(รพ.ชัยนาท)\6.ข้อมูลแต่ละครั้ง\14.ข้อมูลที่ขอแต่ละครั้ง ปี 2564\1.ข้อมูลให้ผอ.พรเพชร\เอกสารให้ผอ. ทุกเดอืน\3.การเงินการคลังเดือน ธันวาคม 2563\"/>
    </mc:Choice>
  </mc:AlternateContent>
  <xr:revisionPtr revIDLastSave="0" documentId="13_ncr:1_{69FF32B8-F4CB-4B87-BDDD-3DEA38191A78}" xr6:coauthVersionLast="46" xr6:coauthVersionMax="46" xr10:uidLastSave="{00000000-0000-0000-0000-000000000000}"/>
  <bookViews>
    <workbookView xWindow="-120" yWindow="-120" windowWidth="29040" windowHeight="15840" tabRatio="750" xr2:uid="{00000000-000D-0000-FFFF-FFFF00000000}"/>
  </bookViews>
  <sheets>
    <sheet name="สรุปรวมตารางที่ผอ.ขอ" sheetId="1" r:id="rId1"/>
    <sheet name="NWC" sheetId="2" r:id="rId2"/>
    <sheet name="ลูกหนี้ค่ารักษา" sheetId="10" r:id="rId3"/>
    <sheet name="NI+ EBIDA" sheetId="7" r:id="rId4"/>
    <sheet name="Risk " sheetId="8" r:id="rId5"/>
    <sheet name="60" sheetId="6" r:id="rId6"/>
    <sheet name="61" sheetId="3" r:id="rId7"/>
    <sheet name="62" sheetId="4" r:id="rId8"/>
    <sheet name="63" sheetId="5" r:id="rId9"/>
    <sheet name="ตค.63" sheetId="11" r:id="rId10"/>
    <sheet name="พย.63" sheetId="12" r:id="rId11"/>
    <sheet name="ธค.63" sheetId="13" r:id="rId12"/>
  </sheets>
  <calcPr calcId="181029"/>
</workbook>
</file>

<file path=xl/calcChain.xml><?xml version="1.0" encoding="utf-8"?>
<calcChain xmlns="http://schemas.openxmlformats.org/spreadsheetml/2006/main">
  <c r="N36" i="7" l="1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19" i="7"/>
  <c r="N18" i="7"/>
  <c r="N17" i="7"/>
  <c r="N16" i="7"/>
  <c r="N15" i="7"/>
  <c r="N14" i="7"/>
  <c r="N13" i="7"/>
  <c r="N12" i="7"/>
  <c r="N11" i="7"/>
  <c r="N10" i="7"/>
  <c r="N9" i="7"/>
  <c r="N8" i="7"/>
  <c r="E31" i="1" l="1"/>
  <c r="E30" i="1"/>
  <c r="E41" i="2"/>
  <c r="E40" i="2"/>
  <c r="G17" i="2" s="1"/>
  <c r="E39" i="2"/>
  <c r="G16" i="2" s="1"/>
  <c r="E38" i="2"/>
  <c r="E35" i="2"/>
  <c r="E33" i="2"/>
  <c r="E32" i="2"/>
  <c r="E31" i="2"/>
  <c r="G18" i="2"/>
  <c r="G15" i="2"/>
  <c r="G9" i="2"/>
  <c r="G10" i="2"/>
  <c r="G11" i="2"/>
  <c r="G12" i="2"/>
  <c r="G13" i="2"/>
  <c r="G8" i="2"/>
  <c r="G13" i="1"/>
  <c r="G14" i="1"/>
  <c r="G15" i="1"/>
  <c r="D25" i="1"/>
  <c r="F25" i="1"/>
  <c r="G25" i="1"/>
  <c r="H25" i="1"/>
  <c r="I25" i="1"/>
  <c r="J25" i="1"/>
  <c r="K25" i="1"/>
  <c r="L25" i="1"/>
  <c r="M25" i="1"/>
  <c r="N25" i="1"/>
  <c r="O25" i="1"/>
  <c r="D26" i="1"/>
  <c r="E26" i="1"/>
  <c r="G10" i="1" s="1"/>
  <c r="F26" i="1"/>
  <c r="G26" i="1"/>
  <c r="H26" i="1"/>
  <c r="I26" i="1"/>
  <c r="J26" i="1"/>
  <c r="K26" i="1"/>
  <c r="L26" i="1"/>
  <c r="M26" i="1"/>
  <c r="N26" i="1"/>
  <c r="O26" i="1"/>
  <c r="D27" i="1"/>
  <c r="F27" i="1"/>
  <c r="G27" i="1"/>
  <c r="H27" i="1"/>
  <c r="I27" i="1"/>
  <c r="J27" i="1"/>
  <c r="K27" i="1"/>
  <c r="L27" i="1"/>
  <c r="M27" i="1"/>
  <c r="N27" i="1"/>
  <c r="O27" i="1"/>
  <c r="D28" i="1"/>
  <c r="E28" i="1"/>
  <c r="G12" i="1" s="1"/>
  <c r="F28" i="1"/>
  <c r="G28" i="1"/>
  <c r="H28" i="1"/>
  <c r="I28" i="1"/>
  <c r="J28" i="1"/>
  <c r="K28" i="1"/>
  <c r="L28" i="1"/>
  <c r="M28" i="1"/>
  <c r="N28" i="1"/>
  <c r="O28" i="1"/>
  <c r="D29" i="1"/>
  <c r="E29" i="1"/>
  <c r="F29" i="1"/>
  <c r="G29" i="1"/>
  <c r="H29" i="1"/>
  <c r="I29" i="1"/>
  <c r="J29" i="1"/>
  <c r="K29" i="1"/>
  <c r="L29" i="1"/>
  <c r="M29" i="1"/>
  <c r="N29" i="1"/>
  <c r="O29" i="1"/>
  <c r="C29" i="1"/>
  <c r="C28" i="1"/>
  <c r="C27" i="1"/>
  <c r="C26" i="1"/>
  <c r="C25" i="1"/>
  <c r="N37" i="2"/>
  <c r="M37" i="2"/>
  <c r="L37" i="2"/>
  <c r="K37" i="2"/>
  <c r="J37" i="2"/>
  <c r="I37" i="2"/>
  <c r="H37" i="2"/>
  <c r="G37" i="2"/>
  <c r="F37" i="2"/>
  <c r="N30" i="2"/>
  <c r="N42" i="2" s="1"/>
  <c r="M30" i="2"/>
  <c r="M42" i="2" s="1"/>
  <c r="L30" i="2"/>
  <c r="L42" i="2" s="1"/>
  <c r="K30" i="2"/>
  <c r="J30" i="2"/>
  <c r="J42" i="2" s="1"/>
  <c r="I30" i="2"/>
  <c r="I42" i="2" s="1"/>
  <c r="H30" i="2"/>
  <c r="H42" i="2" s="1"/>
  <c r="G30" i="2"/>
  <c r="F30" i="2"/>
  <c r="F42" i="2" s="1"/>
  <c r="E30" i="2"/>
  <c r="G8" i="10"/>
  <c r="E37" i="2" l="1"/>
  <c r="E27" i="1" s="1"/>
  <c r="G11" i="1" s="1"/>
  <c r="G42" i="2"/>
  <c r="K42" i="2"/>
  <c r="E42" i="2" l="1"/>
  <c r="E25" i="1" s="1"/>
  <c r="G9" i="1" s="1"/>
  <c r="C32" i="1" l="1"/>
  <c r="P42" i="7" l="1"/>
  <c r="O45" i="7" l="1"/>
  <c r="G7" i="2" l="1"/>
  <c r="N37" i="7"/>
  <c r="N20" i="7"/>
  <c r="N38" i="7" l="1"/>
  <c r="N42" i="7" s="1"/>
  <c r="N43" i="7" s="1"/>
  <c r="G14" i="2"/>
  <c r="G19" i="2" l="1"/>
  <c r="F8" i="10"/>
  <c r="F13" i="1" s="1"/>
  <c r="E8" i="10"/>
  <c r="E13" i="1" s="1"/>
  <c r="D8" i="10"/>
  <c r="D13" i="1" s="1"/>
  <c r="C8" i="10"/>
  <c r="C13" i="1" s="1"/>
  <c r="F16" i="1" l="1"/>
  <c r="E16" i="1"/>
  <c r="D16" i="1"/>
  <c r="C16" i="1"/>
  <c r="F15" i="1"/>
  <c r="E15" i="1"/>
  <c r="D15" i="1"/>
  <c r="C15" i="1"/>
  <c r="F14" i="1"/>
  <c r="E14" i="1"/>
  <c r="D14" i="1"/>
  <c r="C14" i="1"/>
  <c r="D18" i="2"/>
  <c r="F17" i="2"/>
  <c r="E17" i="2"/>
  <c r="D17" i="2"/>
  <c r="C17" i="2"/>
  <c r="F15" i="2"/>
  <c r="F12" i="1" s="1"/>
  <c r="D15" i="2"/>
  <c r="D12" i="1" s="1"/>
  <c r="C15" i="2"/>
  <c r="C12" i="1" s="1"/>
  <c r="F18" i="2"/>
  <c r="E18" i="2"/>
  <c r="F16" i="2"/>
  <c r="E16" i="2"/>
  <c r="D16" i="2"/>
  <c r="C16" i="2"/>
  <c r="E15" i="2"/>
  <c r="E12" i="1" s="1"/>
  <c r="F8" i="2"/>
  <c r="E8" i="2"/>
  <c r="D8" i="2"/>
  <c r="C8" i="2"/>
  <c r="F12" i="2"/>
  <c r="E12" i="2"/>
  <c r="D12" i="2"/>
  <c r="C12" i="2"/>
  <c r="D11" i="2"/>
  <c r="C11" i="2"/>
  <c r="F10" i="2"/>
  <c r="E10" i="2"/>
  <c r="D10" i="2"/>
  <c r="C10" i="2"/>
  <c r="F9" i="2"/>
  <c r="E9" i="2"/>
  <c r="D9" i="2"/>
  <c r="C9" i="2"/>
  <c r="E7" i="2" l="1"/>
  <c r="D10" i="1"/>
  <c r="D7" i="2"/>
  <c r="F10" i="1"/>
  <c r="F7" i="2"/>
  <c r="C10" i="1"/>
  <c r="C7" i="2"/>
  <c r="E10" i="1"/>
  <c r="F14" i="2"/>
  <c r="E14" i="2"/>
  <c r="D14" i="2"/>
  <c r="C14" i="2"/>
  <c r="C19" i="2" l="1"/>
  <c r="C9" i="1" s="1"/>
  <c r="C11" i="1"/>
  <c r="E19" i="2"/>
  <c r="E9" i="1" s="1"/>
  <c r="E11" i="1"/>
  <c r="D19" i="2"/>
  <c r="D9" i="1" s="1"/>
  <c r="D11" i="1"/>
  <c r="F19" i="2"/>
  <c r="F9" i="1" s="1"/>
  <c r="F11" i="1"/>
</calcChain>
</file>

<file path=xl/sharedStrings.xml><?xml version="1.0" encoding="utf-8"?>
<sst xmlns="http://schemas.openxmlformats.org/spreadsheetml/2006/main" count="3293" uniqueCount="791">
  <si>
    <t>NWC</t>
  </si>
  <si>
    <t>หนี้สินหมุนเวียน</t>
  </si>
  <si>
    <t>ลูกหนี้ค่ารักษาพยาบาล</t>
  </si>
  <si>
    <t>NI</t>
  </si>
  <si>
    <t>EBIDA</t>
  </si>
  <si>
    <t>Risk  Scoring</t>
  </si>
  <si>
    <t>โรงพยาบาลชัยนาทนเรนทร</t>
  </si>
  <si>
    <t>รายการ</t>
  </si>
  <si>
    <t>ปีงบประมาณ</t>
  </si>
  <si>
    <t xml:space="preserve">ข้อมูล Networking Capital  (NWC)
</t>
  </si>
  <si>
    <t>สินทรัพย์หมุนเวียน</t>
  </si>
  <si>
    <t>ลุกหนี้ค่ารักษาพยาบาล</t>
  </si>
  <si>
    <t>ลูกหนี้อื่น</t>
  </si>
  <si>
    <t>เงินลงทุนระยะสั้น</t>
  </si>
  <si>
    <t>สินค้าและวัสดุคงคลัง</t>
  </si>
  <si>
    <t>ค่าใช้จ่ายค้างจ่าย</t>
  </si>
  <si>
    <t xml:space="preserve">ทุนสำรองสุทธิ NWC </t>
  </si>
  <si>
    <t>หมายเหตุประกอบงบการเงิน</t>
  </si>
  <si>
    <t>ชัยนาทนเรนทร,รพท.</t>
  </si>
  <si>
    <t>งบแสดงสถานะการเงิน</t>
  </si>
  <si>
    <t>1.1.1 เงินสดและรายการเทียบเท่าเงินสด</t>
  </si>
  <si>
    <t>เงินสด</t>
  </si>
  <si>
    <t>เงินฝากคลัง-หน่วยเบิกจ่าย</t>
  </si>
  <si>
    <t>เงินฝากธนาคาร-  ในงบประมาณ</t>
  </si>
  <si>
    <t>เงินฝากธนาคาร-นอกงบประมาณ</t>
  </si>
  <si>
    <t>เงินฝากธนาคาร-นอกงบประมาณ ออมทรัพย์</t>
  </si>
  <si>
    <t>เงินฝากธนาคาร-นอกงบประมาณรอการจัดสรรออมทรัพย์</t>
  </si>
  <si>
    <t>เงินฝากธนาคาร-นอกงบประมาณที่มีวัตถุประสงค์เฉพาะออมทรัพย์</t>
  </si>
  <si>
    <t>เงินฝากธนาคาร-นอกงบประมาณที่มีวัตถุประสงค์เฉพาะ ออมทรัพย์ (งบลงทุน UC)</t>
  </si>
  <si>
    <t>เงินฝากธนาคาร-นอกงบประมาณที่มีวัตถุประสงค์เฉพาะ ออมทรัพย์ (เงินบริจาค)</t>
  </si>
  <si>
    <t>1.1.2 ลูกหนี้หมุนเวียนและรายได้ค้างรับ</t>
  </si>
  <si>
    <t>ลูกหนี้เงินยืมนอกงบประมาณ</t>
  </si>
  <si>
    <t>ลูกหนี้เงินยืม -  เงินบำรุง</t>
  </si>
  <si>
    <t>ลูกหนี้ค่ารักษา-เบิกจ่ายตรงกรมบัญชีกลาง IP</t>
  </si>
  <si>
    <t>ลูกหนี้ค่ารักษาประกันสังคม IP-นอกเครือข่าย</t>
  </si>
  <si>
    <t>ลูกหนี้ค่ารักษา-เบิกจ่ายตรง อปท. OP</t>
  </si>
  <si>
    <t>ลูกหนี้ค่ารักษาประกันสังคม-กองทุนทดแทน</t>
  </si>
  <si>
    <t>ลูกหนี้ค่ารักษาประกันสังคม 72 ชั่วโมงแรก</t>
  </si>
  <si>
    <t>ลูกหนี้ค่ารักษาประกันสังคม-ค่าใช้จ่ายสูง/อุบัติเหตุ/ฉุกเฉิน OP</t>
  </si>
  <si>
    <t>ลูกหนี้ค่ารักษาประกันสังคม-ค่าใช้จ่ายสูง IP</t>
  </si>
  <si>
    <t>ลูกหนี้ค่ารักษา-เบิกจ่ายตรงกรมบัญชีกลาง OP</t>
  </si>
  <si>
    <t>ลูกหนี้ค่ารักษาประกันสังคม OP-นอกเครือข่าย</t>
  </si>
  <si>
    <t>ลูกหนี้ค่ารักษา-แรงงานต่างด้าว OP</t>
  </si>
  <si>
    <t>ลูกหนี้ค่ารักษา-แรงงานต่างด้าว IP</t>
  </si>
  <si>
    <t>ลูกหนี้ค่ารักษา-แรงงานต่างด้าว OP นอก CUP</t>
  </si>
  <si>
    <t>ลูกหนี้ค่ารักษา-แรงงานต่างด้าว IP นอก CUP</t>
  </si>
  <si>
    <t>ลูกหนี้ค่ารักษาประกันสังคม IP-เครือข่าย</t>
  </si>
  <si>
    <t>ลูกหนี้ค่ารักษา-พรบ.รถ IP</t>
  </si>
  <si>
    <t>ลูกหนี้ค่ารักษา-บุคคลที่มีปัญหาสถานะและสิทธิ OP นอก CUP</t>
  </si>
  <si>
    <t>ลูกหนี้ค่ารักษา-เบิกจ่ายตรง กทม. OP</t>
  </si>
  <si>
    <t>ลูกหนี้ค่ารักษา-เบิกจ่ายตรง กทม. IP</t>
  </si>
  <si>
    <t>ลูกหนี้ค่ารักษา-พรบ.รถ OP</t>
  </si>
  <si>
    <t>ลูกหนี้ค่าตรวจสุขภาพหน่วยงานภาครัฐ</t>
  </si>
  <si>
    <t>ลูกหนี้ค่ารักษาประกันสังคม OP-เครือข่าย</t>
  </si>
  <si>
    <t>ลูกหนี้ค่ารักษา-เบิกจ่ายตรง อปท. IP</t>
  </si>
  <si>
    <t>ค่าเผื่อหนี้สงสัยจะสูญ-ลูกหนี้ค่ารักษาUC- OP- AE</t>
  </si>
  <si>
    <t>ค่าเผื่อหนี้สงสัยจะสูญ-ลูกหนี้ค่ารักษา UC -IP- AE</t>
  </si>
  <si>
    <t>ค่าเผื่อหนี้สงสัยจะสูญ-ลูกหนี้ค่ารักษา UC- OP- HC</t>
  </si>
  <si>
    <t>ค่าเผื่อหนี้สงสัยจะสูญ-ลูกหนี้ค่ารักษา UC IP- HC</t>
  </si>
  <si>
    <t>ลูกหนี้ค่าสิ่งส่งตรวจหน่วยงานภาครัฐ</t>
  </si>
  <si>
    <t>ลูกหนี้ค่าตรวจสุขภาพบุคคล ภายนอก</t>
  </si>
  <si>
    <t>ลูกหนี้ค่ารักษา-เบิกต้นสังกัด IP</t>
  </si>
  <si>
    <t>ลูกหนี้ค่ารักษา UC- OP -HC</t>
  </si>
  <si>
    <t>ลูกหนี้ค่ารักษา OP Refer</t>
  </si>
  <si>
    <t>ลูกหนี้ค่ารักษา UC- IP -DMI</t>
  </si>
  <si>
    <t>ค่าเผื่อหนี้สงสัยจะสูญ-ลูกหนี้ค่ารักษา UC- IP- DMI</t>
  </si>
  <si>
    <t>ลูกหนี้ค่ารักษา UC -IP -HC</t>
  </si>
  <si>
    <t>ลูกหนี้ค่ารักษา UC- OP ใน CUP</t>
  </si>
  <si>
    <t>ลูกหนี้ค่ารักษา UC- IP - AE</t>
  </si>
  <si>
    <t>ลูกหนี้ค่ารักษา UC-OP - AE</t>
  </si>
  <si>
    <t>ลูกหนี้ค่ารักษา UC-OP นอก CUP (ในจังหวัดสังกัด สธ.)</t>
  </si>
  <si>
    <t xml:space="preserve">ลูกหนี้ค่ารักษา UC-IP </t>
  </si>
  <si>
    <t>ลูกหนี้ค่ารักษา UC- OP -DMI</t>
  </si>
  <si>
    <t>1.1.4 เงินลงทุนระยะสั้น</t>
  </si>
  <si>
    <t>เงินฝากประจำ</t>
  </si>
  <si>
    <t>1.1.5 สินค้าและวัสดุคงเหลือ</t>
  </si>
  <si>
    <t>วัสดุอื่น</t>
  </si>
  <si>
    <t>วัสดุไฟฟ้าและวิทยุ</t>
  </si>
  <si>
    <t>วัสดุโฆษณาและเผยแพร่</t>
  </si>
  <si>
    <t>วัสดุก่อสร้าง</t>
  </si>
  <si>
    <t>วัสดุเครื่องแต่งกาย</t>
  </si>
  <si>
    <t>วัสดุบริโภค</t>
  </si>
  <si>
    <t>วัสดุคอมพิวเตอร์</t>
  </si>
  <si>
    <t>ยา</t>
  </si>
  <si>
    <t>วัสดุเชื้อเพลิงและหล่อลื่น</t>
  </si>
  <si>
    <t>วัสดุงานบ้านงานครัว</t>
  </si>
  <si>
    <t>วัสดุเภสัชกรรม</t>
  </si>
  <si>
    <t>วัสดุการแพทย์ทั่วไป</t>
  </si>
  <si>
    <t>วัสดุวิทยาศาสตร์และการแพทย์</t>
  </si>
  <si>
    <t>วัสดุเอกซเรย์</t>
  </si>
  <si>
    <t>วัสดุทันตกรรม</t>
  </si>
  <si>
    <t>วัสดุสำนักงาน</t>
  </si>
  <si>
    <t>1.1 สินทรัพย์หมุนเวียน</t>
  </si>
  <si>
    <t>1.2.4 อาคาร</t>
  </si>
  <si>
    <t>ค่าเสื่อมราคาสะสม - อาคารเพื่อการพักอาศัย</t>
  </si>
  <si>
    <t>อาคารเพื่อการพักอาศัย</t>
  </si>
  <si>
    <t>อาคารสำนักงาน</t>
  </si>
  <si>
    <t>ค่าเสื่อมราคาสะสม - อาคารสำนักงาน</t>
  </si>
  <si>
    <t>ค่าเสื่อมราคาสะสมอาคารเพื่อประโยชน์ อื่น - Interface</t>
  </si>
  <si>
    <t>ค่าเสื่อมราคาสะสมอาคารสำนักงาน-Interface</t>
  </si>
  <si>
    <t>ค่าเสื่อมราคาสะสมสิ่งปลูกสร้าง -Interface</t>
  </si>
  <si>
    <t>อาคารเพื่อประโยชน์ อื่น-Interface</t>
  </si>
  <si>
    <t>อาคารสำนักงาน-Interface</t>
  </si>
  <si>
    <t>สิ่งปลูกสร้าง-Interface</t>
  </si>
  <si>
    <t>อาคารและสิ่งปลูกสร้างไม่ระบุราย ละเอียด</t>
  </si>
  <si>
    <t>ค่าเสื่อมราคาสะสม-อาคารและสิ่งปลูกสร้างไม่ระบุรายละเอียด</t>
  </si>
  <si>
    <t>1.2.5 ครุภัณฑ์</t>
  </si>
  <si>
    <t>ครุภัณฑ์สำนักงาน</t>
  </si>
  <si>
    <t>ค่าเสื่อมราคาสะสม-ครุภัณฑ์สำนักงาน</t>
  </si>
  <si>
    <t>ครุภัณฑ์ยานพาหนะและขนส่ง</t>
  </si>
  <si>
    <t>ค่าเสื่อมราคาสะสม -ครุภัณฑ์ยานพาหนะและขนส่ง</t>
  </si>
  <si>
    <t>ครุภัณฑ์ไฟฟ้าและวิทยุ</t>
  </si>
  <si>
    <t>ค่าเสื่อมราคาสะสม-ครุภัณฑ์ไฟฟ้าและวิทยุ</t>
  </si>
  <si>
    <t>ค่าเสื่อมราคาสะสม-ครุภัณฑ์โฆษณาและเผยแพร่</t>
  </si>
  <si>
    <t>ครุภัณฑ์โฆษณาและเผยแพร่</t>
  </si>
  <si>
    <t>ครุภัณฑ์วิทยาศาสตร์และการแพทย์</t>
  </si>
  <si>
    <t>ค่าเสื่อมราคาสะสม -ครุภัณฑ์วิทยา ศาสตร์และการแพทย์</t>
  </si>
  <si>
    <t>ครุภัณฑ์คอมพิวเตอร์</t>
  </si>
  <si>
    <t>ค่าเสื่อมราคาสะสม-ครุภัณฑ์คอมพิวเตอร์</t>
  </si>
  <si>
    <t>ครุภัณฑ์งานบ้านงานครัว</t>
  </si>
  <si>
    <t>ค่าเสื่อมราคาสะสม-ครุภัณฑ์งานบ้านงานครัว</t>
  </si>
  <si>
    <t>ครุภัณฑ์อื่น</t>
  </si>
  <si>
    <t>ค่าเสื่อมราคาสะสม- ครุภัณฑ์อื่น</t>
  </si>
  <si>
    <t>ค่าเสื่อมราคาสะสมครุภัณฑ์งานบ้านงานครัว-Interface</t>
  </si>
  <si>
    <t>ค่าเสื่อมราคาสะสมครุภัณฑ์อื่น-Interface</t>
  </si>
  <si>
    <t>ค่าเสื่อมราคาสะสมครุภัณฑ์คอมพิวเตอร์-Interface</t>
  </si>
  <si>
    <t>ค่าเสื่อมราคาสะสมครุภัณฑ์วิทยาศาสตร์และการแพทย์-Interface</t>
  </si>
  <si>
    <t>ค่าเสื่อมราคาสะสมครุภัณฑ์โฆษณาและเผยแพร่-Interface</t>
  </si>
  <si>
    <t>ค่าเสื่อมราคาสะสมครุภัณฑ์ไฟฟ้าและวิทยุ-Interface</t>
  </si>
  <si>
    <t>ค่าเสื่อมราคาสะสมครุภัณฑ์ยานพาหนะและขนส่ง-Interface</t>
  </si>
  <si>
    <t>ค่าเสื่อมราคาสะสมครุภัณฑ์สำนักงาน-Interface</t>
  </si>
  <si>
    <t xml:space="preserve">ครุภัณฑ์งานบ้านงานครัว-Interface </t>
  </si>
  <si>
    <t>ครุภัณฑ์คอมพิวเตอร์-Interface</t>
  </si>
  <si>
    <t xml:space="preserve">ครุภัณฑ์วิทยาศาสตร์และการแพทย์-Interface  </t>
  </si>
  <si>
    <t xml:space="preserve">ครุภัณฑ์โฆษณาและเผยแพร่-Interface </t>
  </si>
  <si>
    <t>ครุภัณฑ์ไฟฟ้าและวิทยุ-Interface</t>
  </si>
  <si>
    <t xml:space="preserve">ครุภัณฑ์สำนักงาน-Interface </t>
  </si>
  <si>
    <t xml:space="preserve">ครุภัณฑ์ยานพาหนะและขนส่ง-Interface </t>
  </si>
  <si>
    <t>ครุภัณฑ์อื่น-Interface</t>
  </si>
  <si>
    <t>ครุภัณฑ์ไม่ระบุรายละเอียด</t>
  </si>
  <si>
    <t>ค่าเสื่อมราคาสะสม- ครุภัณฑ์ไม่ระบุรายละเอียด</t>
  </si>
  <si>
    <t>1.2.6 สินทรัพย์ไม่มีตัวตน</t>
  </si>
  <si>
    <t>โปรแกรมคอมพิวเตอร์ -Interface</t>
  </si>
  <si>
    <t>ค่าตัดจำหน่ายสะสมโปรแกรมคอม     พิวเตอร์ - Interface</t>
  </si>
  <si>
    <t>1.2.7 งานระหว่างก่อสร้าง</t>
  </si>
  <si>
    <t>งานระหว่างก่อสร้าง</t>
  </si>
  <si>
    <t>1.2 สินทรัพย์ไม่หมุนเวียน</t>
  </si>
  <si>
    <t>2.1.1 เจ้าหนี้ระยะสั้น</t>
  </si>
  <si>
    <t>เจ้าหนี้การค้าบุคคลภายนอก -วัสดุการแพทย์ทั่วไป (กรมบัญชีกลางจ่ายตรงผู้ขาย)</t>
  </si>
  <si>
    <t>เจ้าหนี้การค้าบุคคลภายนอก-วัสดุอื่น(กรมบัญชีกลางจ่ายตรงผู้ขาย)</t>
  </si>
  <si>
    <t>เจ้าหนี้การค้าบุคคลภายนอก - อื่น ๆ (กรมบัญชีกลางจ่ายตรงผู้ขาย)</t>
  </si>
  <si>
    <t>เจ้าหนี้-วัสดุทันตกรรม</t>
  </si>
  <si>
    <t>เจ้าหนี้ค่ารักษา OP-UC ต่างนอกสังกัด สป.สธ.</t>
  </si>
  <si>
    <t xml:space="preserve">เจ้าหนี้ค่ารักษา OP-UC นอก CUP (ต่างจังหวัดสังกัด สธ.) </t>
  </si>
  <si>
    <t>เจ้าหนี้ค่ารักษา OP-UC นอก CUP (ในจังหวัดสังกัด สธ.)</t>
  </si>
  <si>
    <t>เจ้าหนี้- งบลงทุน UC</t>
  </si>
  <si>
    <t>เจ้าหนี้-ค่าจ้างเหมาตรวจห้องปฏิบัติ (LAB)</t>
  </si>
  <si>
    <t>เจ้าหนี้-วัสดุเอกซเรย์</t>
  </si>
  <si>
    <t>เจ้าหนี้ -  ครุภัณฑ์</t>
  </si>
  <si>
    <t>เจ้าหนี้-อื่น</t>
  </si>
  <si>
    <t>เจ้าหนี้ -วัสดุอื่น</t>
  </si>
  <si>
    <t>เจ้าหนี้ - วัสดุวิทยาศาสตร์และการแพทย์</t>
  </si>
  <si>
    <t>เจ้าหนี้-วัสดุการแพทย์ทั่วไป</t>
  </si>
  <si>
    <t>เจ้าหนี้-ยา</t>
  </si>
  <si>
    <t>เจ้าหนี้-วัสดุเภสัชกรรม</t>
  </si>
  <si>
    <t>2.1.2 ค่าใช้จ่ายค้างจ่าย</t>
  </si>
  <si>
    <t>ใบสำคัญค้างจ่าย</t>
  </si>
  <si>
    <t>ค่าตอบแทนตามผลการปฏิบัติงานค้างจ่าย</t>
  </si>
  <si>
    <t>ใบสำคัญค้างจ่าย(เงินงบประมาณ/เงินนอกงบ ประมาณฝากคลัง)</t>
  </si>
  <si>
    <t>2.1.3 รายได้รับล่วงหน้า</t>
  </si>
  <si>
    <t>รายได้ค่ารักษาแรงงานต่างด้าวรับล่วงหน้า</t>
  </si>
  <si>
    <t>2.1.5 รายได้รอการรับรู้</t>
  </si>
  <si>
    <t>รายได้กองทุน UC- ด้านส่งเสริมและป้องกันโรค (P&amp;P) รอรับรู้</t>
  </si>
  <si>
    <t xml:space="preserve">2.1.6 เงินรับฝากระยะสั้น </t>
  </si>
  <si>
    <t>เงินกองทุนประกันสังคม</t>
  </si>
  <si>
    <t>เงินรับฝากกองทุนแรงงานต่างด้าว-ค่าใช้จ่ายสูง</t>
  </si>
  <si>
    <t>เงินรับฝากกองทุนแรงงานต่างด้าว-ค่าบริหารจัดการ</t>
  </si>
  <si>
    <t>เงินรับฝากกองทุน UC (งบลงทุน)</t>
  </si>
  <si>
    <t>เงินรับฝากค่าบริหารจัดการประกันสังคม</t>
  </si>
  <si>
    <t>เงินรับฝากกองทุนแรงงานต่างด้าว-P&amp;P</t>
  </si>
  <si>
    <t>เงินรับฝากกองทุน UC วัสดุ</t>
  </si>
  <si>
    <t>ภาษีเงินได้หัก ณ ที่จ่ายรอนำส่ง</t>
  </si>
  <si>
    <t>เงินรับฝากอื่น(หมุนเวียน)</t>
  </si>
  <si>
    <t>เงินรับฝากกองทุน UC -นอกเหนือ Fixed  Cost</t>
  </si>
  <si>
    <t>เงินรับฝากกองทุน UC -Fixed Cost</t>
  </si>
  <si>
    <t>เงินประกันอื่น - เงินมัดจำประกันสัญญา</t>
  </si>
  <si>
    <t>2.1.7 หนี้สินหมุนเวียนอื่น</t>
  </si>
  <si>
    <t>เบิกเกินส่งคืนรอนำส่ง</t>
  </si>
  <si>
    <t>2.1 หนี้สินหมุนเวียน</t>
  </si>
  <si>
    <t>2.2.2 เงินประกัน - ระยะยาว</t>
  </si>
  <si>
    <t>เงินมัดจำประกันสัญญา-ระยะยาว</t>
  </si>
  <si>
    <t>2.2.3 หนี้สินไม่หมุนเวียนอื่น</t>
  </si>
  <si>
    <t>รายได้จากเงินบริจาครอการรับรู้</t>
  </si>
  <si>
    <t>รายได้อื่นรอการรับรู้</t>
  </si>
  <si>
    <t>2.2 หนี้สินไม่หมุนเวียน</t>
  </si>
  <si>
    <t>รายได้สูง/(ต่ำ)กว่า ค่าใช้จ่ายสุทธิ</t>
  </si>
  <si>
    <t>ส่วนต่างค่ารักษาที่ต่ำกว่าข้อตกลงในการจ่ายตาม DRG -เบิกจ่ายตรง อปท.</t>
  </si>
  <si>
    <t>รายได้ค่ารักษา พรบ.รถ IP</t>
  </si>
  <si>
    <t xml:space="preserve">รายได้ค่ารักษา UC-IP  </t>
  </si>
  <si>
    <t>รายได้ค่ารักษาเบิกจ่ายตรง- อปท. OP</t>
  </si>
  <si>
    <t>รายได้ค่ารักษา พรบ.รถ OP</t>
  </si>
  <si>
    <t>รายได้ค่ารักษาเบิกจ่ายตรงอปท. IP</t>
  </si>
  <si>
    <t>ส่วนต่างค่ารักษาที่สูงกว่าข้อตกลงในการจ่ายตาม DRG -เบิกจ่ายตรง อปท.</t>
  </si>
  <si>
    <t>รายได้ค่ารักษาเบิกจ่ายตรง- กทม. OP</t>
  </si>
  <si>
    <t>รายได้ค่ารักษาเบิกจ่ายตรง- กทม. IP</t>
  </si>
  <si>
    <t>ส่วนต่างค่ารักษาที่สูงกว่าข้อตกลงในการจ่ายตาม DRG -เบิกจ่ายตรง กทม.</t>
  </si>
  <si>
    <t>ส่วนต่างค่ารักษาที่ต่ำกว่าข้อตกลงในการจ่ายตาม DRG -เบิกจ่ายตรงกรมบัญชีกลาง</t>
  </si>
  <si>
    <t>รายได้ค่ารักษา UC -OP  ใน CUP</t>
  </si>
  <si>
    <t>รายได้ค่ารักษาเบิกต้นสังกัด OP</t>
  </si>
  <si>
    <t>รายได้ค่ารักษา UC - OP นอก CUP ในจังหวัด สังกัด สธ.</t>
  </si>
  <si>
    <t>รายได้กองทุน UC-OP ตามเกณฑ์คุณภาพผลงานบริการ</t>
  </si>
  <si>
    <t>รายได้กองทุน UC - OP แบบเหมาจ่ายต่อผู้มีสิทธิ</t>
  </si>
  <si>
    <t>ส่วนต่างค่ารักษาที่ต่ำกว่าข้อตกลงในการจ่ายตาม DRG -เบิกจ่ายตรง กทม.</t>
  </si>
  <si>
    <t>รายได้ค่าสิ่งส่งตรวจ - หน่วยงานภาครัฐ</t>
  </si>
  <si>
    <t>ค่าใช้จ่ายลักษณะอื่น</t>
  </si>
  <si>
    <t>รายได้แผ่นดิน-ค่าปรับอื่น</t>
  </si>
  <si>
    <t>รายได้แผ่นดิน-ค่าขายของเบ็ดเตล็ด</t>
  </si>
  <si>
    <t>รายได้ดอกเบี้ยเงินฝากที่สถาบันการเงิน</t>
  </si>
  <si>
    <t>รายรับจากการขายครุภัณฑ์</t>
  </si>
  <si>
    <t>รายได้เงินเหลือจ่ายปีเก่า</t>
  </si>
  <si>
    <t>รายได้ค่ารักษาชำระเงิน OP</t>
  </si>
  <si>
    <t>รายได้ค่าตรวจสุขภาพ - บุคคลภายนอก</t>
  </si>
  <si>
    <t>ส่วนต่างค่ารักษาที่สูงกว่าข้อตกลงในการจ่ายตาม DRG -เบิกจ่ายตรงกรมบัญชีกลาง</t>
  </si>
  <si>
    <t>รายได้ค่าตรวจสุขภาพ-หน่วยงานภาครัฐ</t>
  </si>
  <si>
    <t>รายได้จากระบบปฏิบัติการฉุกเฉิน (EMS)</t>
  </si>
  <si>
    <t xml:space="preserve">รายได้สนับสนุนยาและอื่น ๆ </t>
  </si>
  <si>
    <t>รายได้ค่ารักษาเบิกต้นสังกัด IP</t>
  </si>
  <si>
    <t>รายได้ค่ารักษาชำระเงิน IP</t>
  </si>
  <si>
    <t>รายได้ค่ารักษาเบิกจ่ายตรงกรมบัญชีกลาง OP</t>
  </si>
  <si>
    <t>รายได้ค่ารักษาเบิกจ่ายตรงกรมบัญชีกลาง IP</t>
  </si>
  <si>
    <t>รายได้จากการจำหน่ายยาสมุนไพร -บุคคลภายนอก</t>
  </si>
  <si>
    <t>วัสดุวิทยาศาสตร์และการแพทย์ใช้ไป</t>
  </si>
  <si>
    <t>รายได้กองทุน UC (งบลงทุน)</t>
  </si>
  <si>
    <t>ค่าจ้างตรวจทางห้องปฏิบัติการ (Lab)</t>
  </si>
  <si>
    <t>ค่าธรรมเนียมธนาคาร</t>
  </si>
  <si>
    <t>ค่าไฟฟ้า</t>
  </si>
  <si>
    <t>ค่าน้ำประปาและน้ำบาดาล</t>
  </si>
  <si>
    <t>ค่าโทรศัพท์</t>
  </si>
  <si>
    <t>ค่าบริการสื่อสารและโทรคมนาคม</t>
  </si>
  <si>
    <t>ค่าไปรษณีย์และขนส่ง</t>
  </si>
  <si>
    <t>ยาใช้ไป</t>
  </si>
  <si>
    <t>ค่าจ้างเหมากำจัดขยะติดเชื้อ</t>
  </si>
  <si>
    <t>วัสดุทางการแพทย์ทั่วไปใช้ไป</t>
  </si>
  <si>
    <t>ค่าจ้างเหมาทำความสะอาด</t>
  </si>
  <si>
    <t>วัสดุบริโภคใช้ไป</t>
  </si>
  <si>
    <t>วัสดุเครื่องแต่งกายใช้ไป</t>
  </si>
  <si>
    <t>วัสดุทันตกรรมใช้ไป</t>
  </si>
  <si>
    <t>วัสดุเอกซเรย์ใช้ไป</t>
  </si>
  <si>
    <t>ค่าครุภัณฑ์มูลค่าต่ำกว่าเกณฑ์</t>
  </si>
  <si>
    <t>ค่าใช้จ่ายตามโครงการ(PP)</t>
  </si>
  <si>
    <t>ค่าใช้จ่ายตามโครงการ</t>
  </si>
  <si>
    <t>ค่ารักษาตามจ่าย UC ในสังกัด สป. สธ.</t>
  </si>
  <si>
    <t>ค่ารักษาตามจ่าย UC ต่างนอกสังกัด สป. สธ.</t>
  </si>
  <si>
    <t>ค่าตอบแทนในการปฏิบัติงานของเจ้าหน้าที่  (บริการ)</t>
  </si>
  <si>
    <t>วัสดุเภสัชกรรมใช้ไป</t>
  </si>
  <si>
    <t>ค่าซ่อมแซมอาคารและสิ่งปลูกสร้าง</t>
  </si>
  <si>
    <t xml:space="preserve">เงินช่วยค่ารักษา พยาบาลประเภทผู้ป่วยนอก ร.พ.รัฐ สำหรับผู้รับเบี้ยหวัด </t>
  </si>
  <si>
    <t>ค่าใช้จ่ายด้านการฝึกอบรม-ในประเทศ</t>
  </si>
  <si>
    <t>ค่าใช้จ่ายเดินทางอื่น -ในประเทศ</t>
  </si>
  <si>
    <t>วัสดุสำนักงานใช้ไป</t>
  </si>
  <si>
    <t>วัสดุยานพาหนะและขนส่งใช้ไป</t>
  </si>
  <si>
    <t>วัสดุไฟฟ้าและวิทยุใช้ไป</t>
  </si>
  <si>
    <t>วัสดุโฆษณาและเผยแพร่ใช้ไป</t>
  </si>
  <si>
    <t>วัสดุคอมพิวเตอร์ใช้ไป</t>
  </si>
  <si>
    <t>วัสดุงานบ้านงานครัวใช้ไป</t>
  </si>
  <si>
    <t>ค่าจ้างเหมาบริการอื่น(สนับสนุน)</t>
  </si>
  <si>
    <t>วัสดุอื่นใช้ไป</t>
  </si>
  <si>
    <t>ค่าตอบแทนการปฎิบัติงานชันสูตรพลิกศพ</t>
  </si>
  <si>
    <t>ค่าซ่อมแซมครุภัณฑ์สำนักงาน</t>
  </si>
  <si>
    <t>ค่าซ่อมแซมครุภัณฑ์ยานพาหนะและขนส่ง</t>
  </si>
  <si>
    <t>ค่าซ่อมแซมครุภัณฑ์ไฟฟ้าและวิทยุ</t>
  </si>
  <si>
    <t>ค่าซ่อมแซมครุภัณฑ์วิทยาศาสตร์และการแพทย์</t>
  </si>
  <si>
    <t>ค่าซ่อมแซมครุภัณฑ์คอมพิวเตอร์</t>
  </si>
  <si>
    <t>ค่าซ่อมแซมครุภัณฑ์อื่น</t>
  </si>
  <si>
    <t>ค่าจ้างเหมาบำรุงรักษาดูแลลิฟท์</t>
  </si>
  <si>
    <t>ค่าจ้างเหมาบำรุงรักษาครุภัณฑ์วิทยาศาสตร์และการแพทย์</t>
  </si>
  <si>
    <t>ค่าจ้างเหมาบำรุงรักษาเครื่องปรับอากาศ</t>
  </si>
  <si>
    <t>ค่าเชื้อเพลิง</t>
  </si>
  <si>
    <t>วัสดุก่อสร้างใช้ไป</t>
  </si>
  <si>
    <t>หนี้สงสัยจะสูญ-ลูกหนี้ค่ารักษา UC-OP - AE</t>
  </si>
  <si>
    <t>ค่าเสื่อมราคาครุภัณฑ์งานบ้านงานครัว -Interface</t>
  </si>
  <si>
    <t>ค่าเสื่อมราคาครุภัณฑ์อื่น -  Interface</t>
  </si>
  <si>
    <t>ค่าตัดจำหน่ายโปรแกรมคอมพิวเตอร์-Interface</t>
  </si>
  <si>
    <t>ค่าเสื่อมราคา-อาคารและสิ่งปลูกสร้างไม่ระบุรายละเอียด</t>
  </si>
  <si>
    <t>หนี้สูญ-ลูกหนี้ค่าสิ่งส่งตรวจ-หน่วยงานภาครัฐ</t>
  </si>
  <si>
    <t>หนี้สูญ-ลูกหนี้ค่ารักษา UC -OP นอก CUP        (ในจังหวัด)</t>
  </si>
  <si>
    <t>หนี้สูญ-ลูกหนี้ค่ารักษา UC- OP -AE</t>
  </si>
  <si>
    <t>หนี้สูญ-ลูกหนี้ค่ารักษา UC- OP- HC</t>
  </si>
  <si>
    <t>หนี้สูญ-ลูกหนี้ค่ารักษา UC - IP -HC</t>
  </si>
  <si>
    <t>ค่าตอบแทนในการปฏิบัติงานของเจ้าหน้าที่  (สนับสนุน)</t>
  </si>
  <si>
    <t>หนี้สูญ-ลูกหนี้ค่ารักษาประกันสังคม-ค่าใช้จ่ายสูง/อุบัติเหตุ/ฉุกเฉิน OP</t>
  </si>
  <si>
    <t>ค่าเสื่อมราคาครุภัณฑ์โฆษณาและเผยแพร่ -  Interface</t>
  </si>
  <si>
    <t>หนี้สงสัยจะสูญ-ลูกหนี้ค่ารักษา UC- IP- AE</t>
  </si>
  <si>
    <t>หนี้สงสัยจะสูญ-ลูกหนี้ค่ารักษา UC-OP - HC</t>
  </si>
  <si>
    <t>หนี้สงสัยจะสูญ-ลูกหนี้ค่ารักษา UC -IP- HC</t>
  </si>
  <si>
    <t>หนี้สงสัยจะสูญ-ลูกหนี้ค่ารักษา UC - IP - DMI</t>
  </si>
  <si>
    <t>ค่าจำหน่าย - ครุภัณฑ์ Interface</t>
  </si>
  <si>
    <t>ค่าจำหน่าย-ครุภัณฑ์ไม่ระบุรายละเอียด</t>
  </si>
  <si>
    <t>ค่าใช้จ่ายระหว่างหน่วยงาน-หน่วยงานส่งเงินเบิกเกินส่งคืนให้กรมบัญชีกลาง</t>
  </si>
  <si>
    <t>ค่าใช้จ่ายระหว่างหน่วยงาน  หน่วยงานโอนเงินนอกงบประมาณให้กรมบัญชีกลาง</t>
  </si>
  <si>
    <t>ค่าใช้จ่ายระหว่างหน่วยงาน - หน่วยงานโอนเงินรายได้แผ่นดินให้กรมบัญชีกลาง</t>
  </si>
  <si>
    <t>คชจ.ระหว่างหน่วยงาน - รายได้แผ่นดินรอนำส่งคลัง</t>
  </si>
  <si>
    <t>หนี้สูญ-ลูกหนี้ค่ารักษา UC- OP- DMI</t>
  </si>
  <si>
    <t>ค่าเสื่อมราคา-ครุภัณฑ์วิทยาศาสตร์ และการแพทย์</t>
  </si>
  <si>
    <t>เงินช่วยการศึกษาบุตร</t>
  </si>
  <si>
    <t>ค่าตอบแทนปฎิบัติงานแพทย์สาขาส่งเสริมพิเศษ</t>
  </si>
  <si>
    <t>ค่าตอบแทนเงินเพิ่มพิเศษแพทย์ไม่ทำเวชปฏิบัติฯลฯ(บริการ)</t>
  </si>
  <si>
    <t>ค่าตอบแทนเงินเพิ่มพิเศษทันตแพทย์ไม่ทำเวชปฏิบัติฯลฯ(บริการ)</t>
  </si>
  <si>
    <t>ค่าตอบแทนเงินเพิ่มเภสัชกรไม่ทำเวชปฏิบัติฯลฯ(บริการ)</t>
  </si>
  <si>
    <t>ค่าตอบแทนอื่น</t>
  </si>
  <si>
    <t>ค่าเสื่อมราคา -อาคารเพื่อการพักอาศัย</t>
  </si>
  <si>
    <t>ค่าเสื่อมราคา -อาคารสำนักงาน</t>
  </si>
  <si>
    <t>ค่าเสื่อมราคา-ครุภัณฑ์สำนักงาน</t>
  </si>
  <si>
    <t>ค่าเสื่อมราคา-ยานพาหนะและอุปกรณ์การขนส่ง</t>
  </si>
  <si>
    <t>ค่าเสื่อมราคาอุปกรณ์คอมพิวเตอร์ -  Interface</t>
  </si>
  <si>
    <t>ค่าเสื่อมราคา-ครุภัณฑ์โฆษณาและเผยแพร่</t>
  </si>
  <si>
    <t>ค่าเสื่อมราคาครุภัณฑ์วิทยาศาสตร์และการแพทย์ -Interface</t>
  </si>
  <si>
    <t>ค่าเสื่อมราคา-อุปกรณ์คอมพิวเตอร์</t>
  </si>
  <si>
    <t>ค่าเสื่อมราคา-ครุภัณฑ์งานบ้านงานครัว</t>
  </si>
  <si>
    <t>ค่าเสื่อมราคา-ครุภัณฑ์อื่น</t>
  </si>
  <si>
    <t>ค่าเสื่อมราคาอาคารสำนักงาน-  Interface</t>
  </si>
  <si>
    <t>ค่าเสื่อมราคาอาคารเพื่อประโยชน์อื่น- Interface</t>
  </si>
  <si>
    <t>ค่าเสื่อมราคาสิ่งปลูกสร้าง -Interface</t>
  </si>
  <si>
    <t>ค่าเสื่อมราคาครุภัณฑ์สำนักงาน- Interface</t>
  </si>
  <si>
    <t>ค่าเสื่อมราคาครุภัณฑ์ยานพาหนะและขนส่ง -Interface</t>
  </si>
  <si>
    <t>ค่าเสื่อมราคาครุภัณฑ์ไฟฟ้าและวิทยุ - Interface</t>
  </si>
  <si>
    <t>ค่าตอบแทนการปฎิบัติงานในคลินิกพิเศษนอกเวลา</t>
  </si>
  <si>
    <t>ค่าเสื่อมราคา-ครุภัณฑ์ไฟฟ้าและวิทยุ</t>
  </si>
  <si>
    <t xml:space="preserve">รายได้ค่ารักษาแรงงานต่างด้าว OP นอก CUP </t>
  </si>
  <si>
    <t>รายได้ค่ารักษาประกันสังคม 72 ชั่วโมงแรก</t>
  </si>
  <si>
    <t>รายได้ค่ารักษาประกันสังคม-ค่าใช้จ่ายสูง/อุบัติเหตุ/ฉุกเฉิน OP</t>
  </si>
  <si>
    <t>รายได้ค่ารักษาประกันสังคม-ค่าใช้จ่ายสูง IP</t>
  </si>
  <si>
    <t>ส่วนต่างค่ารักษาที่สูงกว่าเหมาจ่ายรายหัว - กองทุนประกันสังคม - OP</t>
  </si>
  <si>
    <t xml:space="preserve">ส่วนต่างค่ารักษาที่สูงกว่าข้อตกลงตามหลักเกณฑ์การจ่าย - กองทุนประกันสังคม - </t>
  </si>
  <si>
    <t>รายได้ค่าบริหารจัดการประกันสังคม</t>
  </si>
  <si>
    <t>รายได้ค่ารักษาแรงงานต่างด้าว OP</t>
  </si>
  <si>
    <t>รายได้ค่ารักษาแรงงานต่างด้าว IP</t>
  </si>
  <si>
    <t>ส่วนต่างค่ารักษาที่สูงกว่ากองทุนเหมาจ่ายรายหัว - กองทุนแรงงานต่างด้าว - OP</t>
  </si>
  <si>
    <t>รายได้ดอกเบี้ยจากสถาบันการเงิน</t>
  </si>
  <si>
    <t>ส่วนต่างค่ารักษาที่สูงกว่าข้อตกลงในการจ่ายตาม DRG -แรงงานต่างด้าว - IP</t>
  </si>
  <si>
    <t>รายได้ค่ารักษาประกันสังคม OP-นอกเครือข่าย</t>
  </si>
  <si>
    <t>รายได้ค่ารักษาแรงงานต่างด้าว IP นอก CUP</t>
  </si>
  <si>
    <t>รายได้แรงงานต่างด้าว- ค่าบริการทางการแพทย์(P&amp;P)</t>
  </si>
  <si>
    <t>รายได้ค่ารักษาบุคคลที่มีปัญหาสถานะและสิทธิ OP นอก CUP</t>
  </si>
  <si>
    <t>รายได้ค่ารักษาบุคคลที่มีปัญหาสถานะและสิทธิ  - เบิกจากส่วนกลาง OP</t>
  </si>
  <si>
    <t xml:space="preserve">ส่วนต่างค่ารักษาที่สูงกว่าข้อตกลงในการจ่ายตาม DRG </t>
  </si>
  <si>
    <t xml:space="preserve">ส่วนต่างค่ารักษาที่ต่ำกว่าข้อตกลงในการจ่ายตาม DRG </t>
  </si>
  <si>
    <t>รายได้จากการรับบริจาค-เงินสดและรายการเทียบเท่าเงินสด</t>
  </si>
  <si>
    <t xml:space="preserve">เงินช่วยค่ารักษา พยาบาลประเภทผู้ป่วยนอก ร.พ.รัฐ </t>
  </si>
  <si>
    <t>ส่วนต่างค่ารักษาที่สูงกว่ากองทุนเหมาจ่ายรายหัว - กองทุนแรงงานต่างด้าว - IP</t>
  </si>
  <si>
    <t>รายได้ค่ารักษา UC OP - DMI</t>
  </si>
  <si>
    <t>รายได้กองทุน UC เฉพาะโรคอื่น</t>
  </si>
  <si>
    <t>รายได้กองทุน P&amp;P อื่น</t>
  </si>
  <si>
    <t xml:space="preserve">รายได้กองทุน UC อื่น </t>
  </si>
  <si>
    <t>ส่วนต่างค่ารักษาที่สูงกว่าเหมาจ่ายรายหัว - กองทุน UC OP</t>
  </si>
  <si>
    <t>ส่วนต่างค่ารักษาที่สูงกว่าข้อตกลงในการจ่ายตาม DRG-กองทุน UC -IP</t>
  </si>
  <si>
    <t>ส่วนต่างค่ารักษาที่ต่ำกว่าข้อตกลงในการตามจ่าย UC OP</t>
  </si>
  <si>
    <t>รายได้กองทุน UC (CF)</t>
  </si>
  <si>
    <t>รายได้ค่ารักษา UC OP - AE</t>
  </si>
  <si>
    <t>รายได้ค่ารักษา UC IP - AE</t>
  </si>
  <si>
    <t>รายได้ค่ารักษาประกันสังคม-กองทุนทดแทน</t>
  </si>
  <si>
    <t>รายได้ค่ารักษา UC IP - HC</t>
  </si>
  <si>
    <t>รายได้ค่ารักษาประกันสังคม IP-นอกเครือข่าย</t>
  </si>
  <si>
    <t>รายได้ค่ารักษา UC IP - DMI</t>
  </si>
  <si>
    <t>ส่วนต่างค่ารักษาที่สูงกว่าข้อตกลงในการจ่ายตาม DRG- UC IP AE</t>
  </si>
  <si>
    <t>รายได้ค่ารักษา OP Refer</t>
  </si>
  <si>
    <t>ส่วนปรับลดค่าแรง OP</t>
  </si>
  <si>
    <t>ส่วนปรับลดค่าแรง IP</t>
  </si>
  <si>
    <t>ส่วนปรับลดค่าแรง PP</t>
  </si>
  <si>
    <t>รายได้กองทุนประกันสังคม</t>
  </si>
  <si>
    <t>รายได้ค่ารักษาประกันสังคม OP-เครือข่าย</t>
  </si>
  <si>
    <t>รายได้ค่ารักษาประกันสังคม IP-เครือข่าย</t>
  </si>
  <si>
    <t>รายได้จากการรับบริจาค-สินทรัพย์อื่น</t>
  </si>
  <si>
    <t>รายได้ค่ารักษา UC OP - HC</t>
  </si>
  <si>
    <t>เงินช่วยพิเศษกรณีเสียชีวิต</t>
  </si>
  <si>
    <t>เงินตอบแทนพิเศษของลูกจ้างประจำผู้ได้รับค่าจ้างถึงขั้นสูงสุดของตำแหน่ง(บริการ)</t>
  </si>
  <si>
    <t>เงินตอบแทนพิเศษของลูกจ้างประจำผู้ได้รับค่าจ้างถึงขั้นสูงสุดของตำแหน่ง(สนับสนุ</t>
  </si>
  <si>
    <t>ค่าจ้างประจำ(บริการ)</t>
  </si>
  <si>
    <t>ค่าจ้างประจำ(สนับสนุน)</t>
  </si>
  <si>
    <t>ค่าจ้างชั่วคราว(บริการ)</t>
  </si>
  <si>
    <t>ค่าจ้างชั่วคราว(สนับสนุน)</t>
  </si>
  <si>
    <t>ค่าจ้างพนักงานกระทรวงสาธารณสุข (บริการ)</t>
  </si>
  <si>
    <t>ค่าจ้างพนักงานกระทรวงสาธารณสุข (สนับสนุน)</t>
  </si>
  <si>
    <t>เงินค่าตอบแทนพนักงานราชการ (สนับสนุน)</t>
  </si>
  <si>
    <t>เงินค่าครองชีพสำหรับข้าราชการ (บริการ)</t>
  </si>
  <si>
    <t>รายได้ค่าเช่าอสังหาริมทรัพย์</t>
  </si>
  <si>
    <t xml:space="preserve">ค่าตอบแทนในการปฏิบัติงานเวรหรือผลัดบ่ายและหรือผลัดดึกของพยาบาล </t>
  </si>
  <si>
    <t>ค่าล่วงเวลา(สนับสนุน)</t>
  </si>
  <si>
    <t>เงินชดเชยสมาชิก กบข.</t>
  </si>
  <si>
    <t>เงินสมทบ กบข.</t>
  </si>
  <si>
    <t>เงินสมทบ กสจ.</t>
  </si>
  <si>
    <t>เงินสมทบกองทุนประกันสังคมส่วนของนายจ้าง</t>
  </si>
  <si>
    <t>ค่าตอบแทนเพิ่มพิเศษสำหรับผู้ปฏิบัติงานด้านสาธารณสุข(พตส.-เงินงบประมาณ)</t>
  </si>
  <si>
    <t>ค่าตอบแทนเพิ่มพิเศษสำหรับผู้ปฏิบัติงานด้านสาธารณสุข(พตส.-</t>
  </si>
  <si>
    <t>ค่าตอบแทนตามผลการปฏิบัติงาน (บริการ)</t>
  </si>
  <si>
    <t>ค่าตอบแทนตามผลการปฏิบัติงาน (สนับสนุน)</t>
  </si>
  <si>
    <t>ค่าตอบแทนพิเศษชายแดนภาคใต้ (บริการ)</t>
  </si>
  <si>
    <t>รายได้กองทุน UC - P&amp;P แบบเหมาจ่ายต่อผู้มีสิทธิ</t>
  </si>
  <si>
    <t>เงินค่าครองชีพสำหรับข้าราชการ(สนับสนุน)</t>
  </si>
  <si>
    <t>รายได้อื่น-วัสดุรับโอนจาก สสจ./รพศ./รพท./รพช./รพ.สต.</t>
  </si>
  <si>
    <t>บัญชีรายได้ระหว่างหน่วยงาน - หน่วยงานรับเงินงบกลางจากรัฐบาล</t>
  </si>
  <si>
    <t>รายได้ระหว่างหน่วยงาน-หน่วยงานรับเงินนอกงบประมาณจากกรมบัญชีกลาง</t>
  </si>
  <si>
    <t>รายได้ระหว่างหน่วยงาน-ปรับเงินฝากคลัง</t>
  </si>
  <si>
    <t>หนี้สูญได้รับคืน</t>
  </si>
  <si>
    <t>รายได้ค่าปรับ</t>
  </si>
  <si>
    <t>รายได้ค่าใบรับรองแพทย์</t>
  </si>
  <si>
    <t>รายได้ลักษณะอื่น</t>
  </si>
  <si>
    <t>เงินตอบแทนพิเศษของข้าราชการผู้ได้รับเงินเดือนถึงขั้นสูงสุดของอันดับ(สนับสนุน)</t>
  </si>
  <si>
    <t>บัญชีรายได้ระหว่างหน่วยงาน - หน่วยงานรับเงินงบดำเนินงานจากรัฐบาล</t>
  </si>
  <si>
    <t>บัญชีรายได้ระหว่างหน่วยงาน - หน่วยงานรับเงินงบอุดหนุนจากรัฐบาล</t>
  </si>
  <si>
    <t>บัญชีรายได้ระหว่างหน่วยงาน - หน่วยงานรับเงินงบลงทุนจากรัฐบาล</t>
  </si>
  <si>
    <t>รายได้อื่น-เงินนอกงบประมาณรับโอนจาก สสจ./รพศ./รพท./รพช./รพ.สต.</t>
  </si>
  <si>
    <t xml:space="preserve">รายได้อื่น-เงินงบประมาณงบดำเนินงานรับโอนจาก สสจ./รพศ./รพท./รพช. / </t>
  </si>
  <si>
    <t>รายได้ค่าธรรมเนียม UC</t>
  </si>
  <si>
    <t>เงินเดือนข้าราชการ(บริการ)</t>
  </si>
  <si>
    <t>เงินเดือนข้าราชการ(สนับสนุน)</t>
  </si>
  <si>
    <t>เงินประจำตำแหน่งระดับสูง/ระดับ กลาง(สนับสนุน)</t>
  </si>
  <si>
    <t>เงินประจำตำแหน่งวิชาชีพเฉพาะ(บริการ)</t>
  </si>
  <si>
    <t>เงินประจำตำแหน่งผู้เชี่ยวชาญ (บริการ)</t>
  </si>
  <si>
    <t>บัญชีรายได้ระหว่างหน่วยงาน - หน่วยงานรับเงินงบบุคลากรจากรัฐบาล</t>
  </si>
  <si>
    <t>เงินตอบแทนพิเศษของข้าราชการผู้ได้รับเงินเดือนถึงขั้นสูงสุดของอันดับ(บริการ)</t>
  </si>
  <si>
    <t>รายได้สูง/(ต่ำ)กว่าค่าใช้จ่ายสะสม</t>
  </si>
  <si>
    <t>กำไร/ขาดทุนสะสมจากข้อผิดพลาดเงินกองทุนUC ปีก่อน</t>
  </si>
  <si>
    <t>ผลสะสมจากการแก้ไขข้อผิดพลาด</t>
  </si>
  <si>
    <t>รายได้สูง(ต่ำ)กว่า ค่าใช้จ่ายสะสม</t>
  </si>
  <si>
    <t>ทุน</t>
  </si>
  <si>
    <t>ทุนของหน่วยงาน</t>
  </si>
  <si>
    <t>3.1 บัญชีส่วนได้เสียของเจ้าของ</t>
  </si>
  <si>
    <t>รายได้ค้างรับ-บุคคลภายนอก</t>
  </si>
  <si>
    <t>ค้างรับจากกรมบัญชีกลาง-หน่วยเบิกจ่าย</t>
  </si>
  <si>
    <t>ลูกหนี้ค่ารักษา UC-OP บริการเฉพาะ</t>
  </si>
  <si>
    <t>ลูกหนี้ค่ารักษา UC- IP  บริการเฉพาะ</t>
  </si>
  <si>
    <t>วัสดุยานพาหนะและขนส่ง</t>
  </si>
  <si>
    <t>ค่าใช้จ่ายอื่น-เงินนอกงบประมาณโอนไปสสจ./รพศ.  /รพท./รพช./     รพ.สต.</t>
  </si>
  <si>
    <t>ค่ารักษาตามจ่ายบุคคลที่มีปัญหาสถานะและสิทธิ</t>
  </si>
  <si>
    <t>ค่าซ่อมแซมครุภัณฑ์โฆษณาและเผยแพร่</t>
  </si>
  <si>
    <t>หนี้สูญ-ลูกหนี้ค่ารักษา UC -IP - DMI</t>
  </si>
  <si>
    <t>หนี้สูญ-ลูกหนี้ค่ารักษา-พรบ.รถ IP</t>
  </si>
  <si>
    <t>ค่าจำหน่าย-ครุภัณฑ์วิทยาศาสตร์และการแพทย์</t>
  </si>
  <si>
    <t>ค่าใช้จ่ายระหว่างหน่วยงาน  - ปรับเงินฝากคลัง</t>
  </si>
  <si>
    <t>ส่วนต่างค่ารักษาที่ต่ำกว่าข้อตกลงในการจ่ายตาม DRG -ประกันสังคม IP</t>
  </si>
  <si>
    <t>รายรับจากการขายวัสดุที่ใช้แล้ว</t>
  </si>
  <si>
    <t>ส่วนต่างค่ารักษาที่ต่ำกว่าข้อตกลงในการจ่ายตาม DRG- UC IP AE</t>
  </si>
  <si>
    <t>รายได้อื่น-ครุภัณฑ์ ที่ดินและสิ่งก่อสร้างรับโอนจาก สสจ./รพศ./รพท./รพช./รพ.สต.</t>
  </si>
  <si>
    <t>บัญชีพักเงินนำส่ง</t>
  </si>
  <si>
    <t>เงินฝากธนาคารเพื่อนำส่งเงินรายได้แผ่นดิน</t>
  </si>
  <si>
    <t>ลูกหนี้เงินยืมในงบประมาณ</t>
  </si>
  <si>
    <t>ลูกหนี้ค่ารักษา-เบิกจ่ายตรง อปท.รูปแบบพิเศษ OP</t>
  </si>
  <si>
    <t>ลูกหนี้ค่ารักษาบุคคลที่มีปัญหาสถานะและสิทธิ  - เบิกจากส่วนกลาง IP</t>
  </si>
  <si>
    <t>ลูกหนี้ค่ารักษา-เบิกจ่ายตรงอปท.รูปแบบพิเศษ IP</t>
  </si>
  <si>
    <t>ลูกหนี้ค่ารักษา-เบิกจ่ายตรงหน่วยงานอื่น OP</t>
  </si>
  <si>
    <t>ลูกหนี้ค่ารักษา-เบิกจ่ายตรงหน่วยงานอื่น IP</t>
  </si>
  <si>
    <t>ลูกหนี้ค่ารักษา UC OP  บริการเฉพาะ (CR)</t>
  </si>
  <si>
    <t>ลูกหนี้ค่ารักษา UC IP  บริการเฉพาะ (CR)</t>
  </si>
  <si>
    <t>ค่าเผื่อหนี้สงสัยจะสูญ-ลูกหนี้ค่าสิ่งส่งตรวจ หน่วยงานภาครัฐ</t>
  </si>
  <si>
    <t>สิ่งปลูกสร้าง</t>
  </si>
  <si>
    <t>ค่าเสื่อมราคาสะสม-สิ่งปลูกสร้าง</t>
  </si>
  <si>
    <t>พักครุภัณฑ์โฆษณาและเผยแพร่</t>
  </si>
  <si>
    <t>พักครุภัณฑ์วิทยาศาสตร์และการแพทย์</t>
  </si>
  <si>
    <t>สินทรัพย์ไม่หมุนเวียน</t>
  </si>
  <si>
    <t>เจ้าหนี้ -  ที่ดิน อาคาร และสิ่งปลูกสร้าง</t>
  </si>
  <si>
    <t>ค่าสาธารณูปโภคค้างจ่าย</t>
  </si>
  <si>
    <t>รายได้กองทุน UC- รอรับรู้</t>
  </si>
  <si>
    <t>หนี้สินไม่หมุนเวียน</t>
  </si>
  <si>
    <t>รายได้ค่ารักษาเบิกจ่ายตรง-  อปท.รูปแบบพิเศษ OP</t>
  </si>
  <si>
    <t>รายได้ค่ารักษา UC - OP นอก CUP ในจังหวัด</t>
  </si>
  <si>
    <t>รายได้ค่ารักษาเบิกจ่ายตรง- อปท.รูปแบบพิเศษ IP</t>
  </si>
  <si>
    <t xml:space="preserve">ส่วนต่างค่ารักษาที่สูงกว่าข้อตกลงในการจ่ายตาม DRG -เบิกจ่ายตรง </t>
  </si>
  <si>
    <t xml:space="preserve">ส่วนต่างค่ารักษาที่ต่ำกว่าข้อตกลงในการจ่ายตาม DRG -เบิกจ่ายตรง </t>
  </si>
  <si>
    <t>รายได้ค่ารักษาเบิกจ่ายตรงหน่วยงานอื่น- IP</t>
  </si>
  <si>
    <t>รายได้ค่ารักษาเบิกจ่ายตรง- หน่วยงานอื่น - OP</t>
  </si>
  <si>
    <t>ส่วนต่างค่ารักษาที่สูงกว่าข้อตกลงในการจ่ายตาม DRG -เบิกจ่ายตรง หน่วยงานอื่น</t>
  </si>
  <si>
    <t>ค่าใช้จ่ายตามโครงการ (UC) (PP)</t>
  </si>
  <si>
    <t>ค่าใช้จ่ายด้านการฝึกอบรม-ในประเทศ (เงินงบประมาณ)</t>
  </si>
  <si>
    <t>ค่าใช้จ่ายด้านการฝึกอบรม-ในประเทศ (เงินนอกงบประมาณ)</t>
  </si>
  <si>
    <t>ค่าใช้จ่ายเดินทางอื่น -ในประเทศ (เงินนอกงบประมาณ)</t>
  </si>
  <si>
    <t>ค่าเสื่อมราคา-ครุภัณฑ์ไม่ระบุรายละเอียด</t>
  </si>
  <si>
    <t>ค่าใช้จ่ายตามโครงการ (เงินงบประมาณ)</t>
  </si>
  <si>
    <t>หนี้สูญ-ลูกหนี้ค่ารักษา UC -OP นอก CUP (ในจังหวัด)</t>
  </si>
  <si>
    <t>หนี้สงสัยจะสูญ-ลูกหนี้ค่าสิ่งส่งตรวจ -หน่วยงานภาครัฐ</t>
  </si>
  <si>
    <t>ค่าใช้จ่ายระหว่างกัน-ภายในกรมเดียวกัน</t>
  </si>
  <si>
    <t>เงินสมทบกองทุนเงินทดแทน - งบประมาณ</t>
  </si>
  <si>
    <t>ค่าตอบแทนการปฎิบัติงานชันสูตรพลิกศพ (เงินงบประมาณ)</t>
  </si>
  <si>
    <t>ค่าตอบแทนการปฎิบัติงานชันสูตรพลิกศพ (เงินนอกงบประมาณ)</t>
  </si>
  <si>
    <t>ค่าเสื่อมราคา -     สิ่งปลูกสร้าง</t>
  </si>
  <si>
    <t>ค่าใช้จ่ายตามโครงการ (เงินนอกงบประมาณ)</t>
  </si>
  <si>
    <t>ส่วนต่างค่ารักษาที่สูงกว่าข้อตกลงในการจ่ายตาม กองทุนประกันสังคม</t>
  </si>
  <si>
    <t xml:space="preserve">ส่วนต่างค่ารักษาที่ต่ำกว่าข้อตกลงในการจ่ายตาม กองทุนประกันสังคม </t>
  </si>
  <si>
    <t>รายได้ค่าตรวจสุขภาพแรงงานต่างด้าว</t>
  </si>
  <si>
    <t xml:space="preserve">ส่วนต่างค่ารักษาที่ต่ำกว่าข้อตกลงในการจ่ายตามหลักเกณฑ์ฯ </t>
  </si>
  <si>
    <t>รายได้ค่ารักษาบุคคลที่มีปัญหาสถานะและสิทธิ  - เบิกจากส่วนกลาง IP</t>
  </si>
  <si>
    <t>รายได้เงินอุดหนุนเหมาจ่ายรายหัวสำหรับบุคคลที่มีปัญหาสถานะและสิทธิ</t>
  </si>
  <si>
    <t>รายได้จากการช่วยเหลือเพื่อการดำเนินงานจาก อปท.</t>
  </si>
  <si>
    <t>เงินสมทบกองทุนเงินทดแทน - นอกงบประมาณ</t>
  </si>
  <si>
    <t xml:space="preserve">ส่วนต่างค่ารักษาพยาบาลที่สูงกว่าข้อตกลงในการจ่ายตามหลักเกณฑ์ฯ - </t>
  </si>
  <si>
    <t>รายได้ค่ารักษา UC- OP-  บริการกรณีเฉพาะ (CR)</t>
  </si>
  <si>
    <t>รายได้ค่ารักษา UC - IP  บริการกรณีเฉพาะ (CR)</t>
  </si>
  <si>
    <t xml:space="preserve">ส่วนต่างค่ารักษาที่สูงกว่าข้อตกลงในการจ่ายตามDRG กองทุน UC (บริการเฉพาะ) </t>
  </si>
  <si>
    <t xml:space="preserve">ส่วนต่างค่ารักษาที่สูงกว่าข้อตกลงตามหลักเกณฑ์การจ่ายกองทุนUC-บริการเฉพาะ </t>
  </si>
  <si>
    <t>เงินสมทบกองทุนประกันสังคมส่วนของนายจ้าง(เงินงบประมาณ)</t>
  </si>
  <si>
    <t>เงินสมทบกองทุนประกันสังคมส่วนของนายจ้าง (เงินนอกงบประมาณ)</t>
  </si>
  <si>
    <t>ค่าตอบแทนเพิ่มพิเศษสำหรับผู้ปฏิบัติงานด้านสาธารณสุข (พตส.-เงินงบประมาณ)</t>
  </si>
  <si>
    <t>ค่าตอบแทนเพิ่มพิเศษสำหรับผู้ปฏิบัติงานด้านสาธารณสุข (พตส.-</t>
  </si>
  <si>
    <t>ค่าตอบแทนตามผลการปฏิบัติงาน (บริการ) - เงินงบประมาณ</t>
  </si>
  <si>
    <t>ค่าตอบแทนตามผลการปฏิบัติงาน (สนับสนุน) - เงินงบประมาณ</t>
  </si>
  <si>
    <t>ค่าตอบแทนตามผลการปฏิบัติงาน (บริการ) - เงินนอกงบประมาณ</t>
  </si>
  <si>
    <t>ค่าตอบแทนตามผลการปฏิบัติงาน (สนับสนุน)  - เงินนอกงบประมาณ</t>
  </si>
  <si>
    <t>รายได้กองทุน UC-P&amp;P อื่น</t>
  </si>
  <si>
    <t>รายได้ระหว่างกัน-ภายในกรมเดียวกัน</t>
  </si>
  <si>
    <t>รายได้สูง(ต่ำ)กว่า ค่าใช้จ่ายสะสม (เงินงบประมาณ)</t>
  </si>
  <si>
    <t>ทุนตั้งต้น</t>
  </si>
  <si>
    <t>เงินฝากธนาคาร -นอกงบประมาณ กระแสรายวัน</t>
  </si>
  <si>
    <t>พักครุภัณฑ์สำนักงาน</t>
  </si>
  <si>
    <t>พักครุภัณฑ์ไฟฟ้าและวิทยุ</t>
  </si>
  <si>
    <t>พักครุภัณฑ์คอมพิวเตอร์</t>
  </si>
  <si>
    <t>ค่าตัดจำหน่ายสะสม - โปรแกรมคอมพิวเตอร์</t>
  </si>
  <si>
    <t>โปรแกรมคอมพิวเตอร์</t>
  </si>
  <si>
    <t>เจ้าหนี้ส่วนราชการ - รายได้รับแทนกัน</t>
  </si>
  <si>
    <t xml:space="preserve">เงินรับฝากกองทุน UC </t>
  </si>
  <si>
    <t>ส่วนต่างค่ารักษาที่ต่ำกว่าข้อตกลงในการจ่ายตาม DRG -เบิกจ่ายตรง หน่วยงานอื่น</t>
  </si>
  <si>
    <t>ค่าจำหน่าย-อาคารและสิ่งปลูกสร้างไม่ระบุรายละเอียด</t>
  </si>
  <si>
    <t>ค่าตัดจำหน่าย-โปรแกรมคอมพิวเตอร์</t>
  </si>
  <si>
    <t>รายได้กองทุนแรงงานต่างด้าว</t>
  </si>
  <si>
    <t>ส่วนต่างค่ารักษาที่ต่ำกว่าข้อตกลงในการจ่ายตาม DRG -แรงงานต่างด้าว - IP</t>
  </si>
  <si>
    <t>รายได้กองทุน UC-P&amp;P ตามเกณฑ์คุณภาพผลงานบริการ</t>
  </si>
  <si>
    <t>เงินค่าครองชีพสำหรับลูกจ้างประจำ(บริการ)</t>
  </si>
  <si>
    <t>รายได้จากการช่วยเหลือเพื่อการดำเนินงานอื่น</t>
  </si>
  <si>
    <t>เงินค่าครองชีพสำหรับลูกจ้างประจำ(สนับสนุน)</t>
  </si>
  <si>
    <t>รายได้สูง(ต่ำ)กว่า ค่าใช้จ่ายสะสม  (เงินนอกงบประมาณ)</t>
  </si>
  <si>
    <t>ข้อมูล : กองเศรษฐกิจสุขภาพและหลักประกันสุขภาพ (http://hfo.cfo.in.th/)</t>
  </si>
  <si>
    <r>
      <t>เงินสดและรายการเทียบเท่าเงินสด</t>
    </r>
    <r>
      <rPr>
        <i/>
        <sz val="11"/>
        <color rgb="FFFF0000"/>
        <rFont val="TH SarabunPSK"/>
        <family val="2"/>
      </rPr>
      <t>(ไม่รวมเงินบริจาคและงบลงทุน)</t>
    </r>
  </si>
  <si>
    <t>หนี้สินหมุนเวียนอื่น</t>
  </si>
  <si>
    <r>
      <t xml:space="preserve">เงินรับฝาก </t>
    </r>
    <r>
      <rPr>
        <sz val="16"/>
        <color rgb="FFFF0000"/>
        <rFont val="TH SarabunPSK"/>
        <family val="2"/>
      </rPr>
      <t>(ไม่รวมงบลงทุน)</t>
    </r>
  </si>
  <si>
    <r>
      <t>เงินสดและรายการเทียบเท่าเงินสด</t>
    </r>
    <r>
      <rPr>
        <i/>
        <sz val="12"/>
        <color rgb="FFFF0000"/>
        <rFont val="TH SarabunPSK"/>
        <family val="2"/>
      </rPr>
      <t>(ไม่รวมเงินบริจาคและงบลงทุน)</t>
    </r>
  </si>
  <si>
    <r>
      <t>เจ้าหนี้การค้า</t>
    </r>
    <r>
      <rPr>
        <sz val="14"/>
        <color theme="1"/>
        <rFont val="TH SarabunPSK"/>
        <family val="2"/>
      </rPr>
      <t xml:space="preserve"> </t>
    </r>
    <r>
      <rPr>
        <i/>
        <sz val="12"/>
        <color rgb="FFFF0000"/>
        <rFont val="TH SarabunPSK"/>
        <family val="2"/>
      </rPr>
      <t>(ไม่รวมเจ้าหนี้งบลงทุน)</t>
    </r>
  </si>
  <si>
    <t>แผนทางการเงิน (Planfin) เทียบผลการดำเนินงาน ปีงบประมาณ  2560 - 2562 และแผนปี  2564</t>
  </si>
  <si>
    <t xml:space="preserve">1. แผนประมาณการรายได้-ควบคุมค่าใช้จ่าย </t>
  </si>
  <si>
    <t xml:space="preserve"> รหัส Planfin</t>
  </si>
  <si>
    <t xml:space="preserve"> รายการ</t>
  </si>
  <si>
    <t xml:space="preserve">           planfin ปี 2559</t>
  </si>
  <si>
    <t xml:space="preserve">           planfin ปี 2560</t>
  </si>
  <si>
    <t xml:space="preserve">          planfin ปี 2561</t>
  </si>
  <si>
    <t xml:space="preserve">          planfin ปี 2562</t>
  </si>
  <si>
    <t>planfin ปี 2563</t>
  </si>
  <si>
    <t>แผน 12 เดือน</t>
  </si>
  <si>
    <t>ผลการดำเนินงาน</t>
  </si>
  <si>
    <t>รายได้</t>
  </si>
  <si>
    <t>P04</t>
  </si>
  <si>
    <t>รายได้ UC</t>
  </si>
  <si>
    <t>P05</t>
  </si>
  <si>
    <t>รายได้จาก  EMS</t>
  </si>
  <si>
    <t>P06</t>
  </si>
  <si>
    <t>รายได้ค่ารักษาเบิกต้นสังกัด</t>
  </si>
  <si>
    <t>P61</t>
  </si>
  <si>
    <t>รายได้ค่ารักษา อปท.</t>
  </si>
  <si>
    <t>P07</t>
  </si>
  <si>
    <t>รายได้ค่ารักษาเบิกจ่ายตรงกรมบัญชีกลาง</t>
  </si>
  <si>
    <t>P08</t>
  </si>
  <si>
    <t>รายได้ประกันสังคม</t>
  </si>
  <si>
    <t>P09</t>
  </si>
  <si>
    <t>รายได้แรงงานต่างด้าว</t>
  </si>
  <si>
    <t>P10</t>
  </si>
  <si>
    <t>รายได้ค่ารักษาและบริการอื่น ๆ</t>
  </si>
  <si>
    <t>P11</t>
  </si>
  <si>
    <t>รายได้งบประมาณส่วนบุคลากร</t>
  </si>
  <si>
    <t>P12</t>
  </si>
  <si>
    <t>รายได้อื่น</t>
  </si>
  <si>
    <t>P121</t>
  </si>
  <si>
    <t>รายได้อื่น (ระบบบัญชีบันทึกอัตโนมัติ)</t>
  </si>
  <si>
    <t>P13</t>
  </si>
  <si>
    <t>รายได้งบลงทุน</t>
  </si>
  <si>
    <t>P13S</t>
  </si>
  <si>
    <t>รวมรายได้</t>
  </si>
  <si>
    <t>ค่าใช้จ่าย</t>
  </si>
  <si>
    <t>P14</t>
  </si>
  <si>
    <t>ต้นทุนยา</t>
  </si>
  <si>
    <t>P15</t>
  </si>
  <si>
    <t>ต้นทุนเวชภัณฑ์มิใช่ยาและวัสดุการแพทย์</t>
  </si>
  <si>
    <t>P151</t>
  </si>
  <si>
    <t>ต้นทุนวัสดุทันตกรรม</t>
  </si>
  <si>
    <t>P16</t>
  </si>
  <si>
    <t>ต้นทุนวัสดุวิทยาศาสตร์การแพทย์</t>
  </si>
  <si>
    <t>P17</t>
  </si>
  <si>
    <t>เงินเดือนและค่าจ้างประจำ</t>
  </si>
  <si>
    <t>P18</t>
  </si>
  <si>
    <t>ค่าจ้างชั่วคราว/พกส./ค่าจ้างเหมาบุคลากรอื่น</t>
  </si>
  <si>
    <t>P19</t>
  </si>
  <si>
    <t>ค่าตอบแทน</t>
  </si>
  <si>
    <t>P20</t>
  </si>
  <si>
    <t xml:space="preserve">ค่าใช้จ่ายบุคลากรอื่น </t>
  </si>
  <si>
    <t>P21</t>
  </si>
  <si>
    <t>ค่าใช้สอย</t>
  </si>
  <si>
    <t>P22</t>
  </si>
  <si>
    <t xml:space="preserve">ค่าสาธารณูปโภค </t>
  </si>
  <si>
    <t>P23</t>
  </si>
  <si>
    <t xml:space="preserve">วัสดุใช้ไป </t>
  </si>
  <si>
    <t>P24</t>
  </si>
  <si>
    <t>ค่าเสื่อมราคาและค่าตัดจำหน่าย</t>
  </si>
  <si>
    <t>P241</t>
  </si>
  <si>
    <t>หนี้สูญและสงสัยจะสูญ</t>
  </si>
  <si>
    <t>P25</t>
  </si>
  <si>
    <t>ค่าใช้จ่ายอื่น</t>
  </si>
  <si>
    <t>P251</t>
  </si>
  <si>
    <t>ค่าใช้จ่ายอื่น (ระบบบัญชีบันทึกอัตโนมัติ)</t>
  </si>
  <si>
    <t>P26S</t>
  </si>
  <si>
    <t>รวมค่าใช้จ่าย</t>
  </si>
  <si>
    <t>P27S</t>
  </si>
  <si>
    <t>ส่วนต่างรายได้หักค่าใช้จ่าย (NI)</t>
  </si>
  <si>
    <t>P28</t>
  </si>
  <si>
    <t>สรุปแผนประมาณการ</t>
  </si>
  <si>
    <t>เกินดุล</t>
  </si>
  <si>
    <t>ขาดดุล</t>
  </si>
  <si>
    <t xml:space="preserve">ข้อมูลคาดการณ์เพิ่มเติมเพื่อประกอบการจัดทำแผน </t>
  </si>
  <si>
    <t>P29</t>
  </si>
  <si>
    <t>วงเงินที่ลงทุนได้ (ร้อยละ 20%ของ EBITDA)</t>
  </si>
  <si>
    <r>
      <rPr>
        <b/>
        <u/>
        <sz val="14"/>
        <color theme="1"/>
        <rFont val="TH SarabunPSK"/>
        <family val="2"/>
      </rPr>
      <t>หัก</t>
    </r>
    <r>
      <rPr>
        <b/>
        <sz val="14"/>
        <color theme="1"/>
        <rFont val="TH SarabunPSK"/>
        <family val="2"/>
      </rPr>
      <t xml:space="preserve"> แผนการลงทุนเพิ่ม(แผนที่ 6) ของ รพ.ชัยนาทนเรนทร</t>
    </r>
  </si>
  <si>
    <t>งบลงทุน (เงินบำรุง)  เปรียบเทียบกับ EBITDA &gt;20%</t>
  </si>
  <si>
    <t>P40</t>
  </si>
  <si>
    <t xml:space="preserve">ทุนสำรองสุทธิ (Net working Capital) </t>
  </si>
  <si>
    <t>P50</t>
  </si>
  <si>
    <t>เงินบำรุงคงเหลือ</t>
  </si>
  <si>
    <t>P60</t>
  </si>
  <si>
    <t>หนี้สินและภาระผูกพัน</t>
  </si>
  <si>
    <t>วิเคราะห์สถานการณ์การเงินการคลัง วิกฤต  7 ระดับ</t>
  </si>
  <si>
    <t>ข้อมูลโรงพยาบาล</t>
  </si>
  <si>
    <t>เดือน</t>
  </si>
  <si>
    <t>ปีงปม.</t>
  </si>
  <si>
    <t>Ket</t>
  </si>
  <si>
    <t>Province</t>
  </si>
  <si>
    <t>OrgID</t>
  </si>
  <si>
    <t>Org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</si>
  <si>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</si>
  <si>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</si>
  <si>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</si>
  <si>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</si>
  <si>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</si>
  <si>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</si>
  <si>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</si>
  <si>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</si>
  <si>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</si>
  <si>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</si>
  <si>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</si>
  <si>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</si>
  <si>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2560</t>
  </si>
  <si>
    <t>ชัยนาท</t>
  </si>
  <si>
    <t>10694</t>
  </si>
  <si>
    <t>ชัยนาท,รพท.</t>
  </si>
  <si>
    <t>2561</t>
  </si>
  <si>
    <t>2563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</si>
  <si>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</si>
  <si>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</si>
  <si>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</si>
  <si>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</si>
  <si>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</si>
  <si>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CR</t>
  </si>
  <si>
    <t>อัตราส่วนทุนหมุนเวียน</t>
  </si>
  <si>
    <t>QR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</si>
  <si>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</si>
  <si>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Cash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</si>
  <si>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</si>
  <si>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เงินทุนหมุนเวียนสุทธิ   คือ สินทรัพย์หมุนเวียน(หักงบลงทุน) - หนี้สินหมุนเวียน</t>
  </si>
  <si>
    <t>NI+Depleciation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</si>
  <si>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</si>
  <si>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</si>
  <si>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</si>
  <si>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</si>
  <si>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</si>
  <si>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</si>
  <si>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</si>
  <si>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</si>
  <si>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</si>
  <si>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</si>
  <si>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</si>
  <si>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</si>
  <si>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</si>
  <si>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</si>
  <si>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</si>
  <si>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</si>
  <si>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</si>
  <si>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</si>
  <si>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</si>
  <si>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</si>
  <si>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</si>
  <si>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</si>
  <si>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</si>
  <si>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</si>
  <si>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</si>
  <si>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</si>
  <si>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</si>
  <si>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</si>
  <si>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</si>
  <si>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</si>
  <si>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</si>
  <si>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</si>
  <si>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</si>
  <si>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</si>
  <si>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</si>
  <si>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</si>
  <si>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</si>
  <si>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ลำดับ</t>
  </si>
  <si>
    <t>เดือน ปีงบประมาณ  2560 -2564</t>
  </si>
  <si>
    <t>2564</t>
  </si>
  <si>
    <t>ข้อมูลวิเคราะห์การเงินการคลัง ปีงบประมาณ  2560-2564</t>
  </si>
  <si>
    <t>1</t>
  </si>
  <si>
    <t>เงินฝากคลัง - หน่วยเบิกจ่าย</t>
  </si>
  <si>
    <t>ลูกหนี้ค่ารักษา OP - Refer"X8074"</t>
  </si>
  <si>
    <t>ลูกหนี้ค่ารักษา - เบิกจ่ายตรงหน่วยงานอื่น IP</t>
  </si>
  <si>
    <t>ลูกหนี้ค่ารักษา - เบิกจ่ายตรงหน่วยงานอื่น OP</t>
  </si>
  <si>
    <t>ลูกหนี้ค่ารักษา - เบิกต้นสังกัด IP</t>
  </si>
  <si>
    <t>ลูกหนี้ค่ารักษา - พรบ.รถ OP</t>
  </si>
  <si>
    <t>ลูกหนี้ค่ารักษา - คนต่างด้าวและแรงงานต่างด้าว OP นอก CUP"X2102"</t>
  </si>
  <si>
    <t>ลูกหนี้ค่ารักษา - เบิกจ่ายตรง อปท. IP</t>
  </si>
  <si>
    <t>ลูกหนี้ค่ารักษา - เบิกจ่ายตรงกรมบัญชีกลาง IP"X0304"</t>
  </si>
  <si>
    <t>ลูกหนี้ค่ารักษา - เบิกจ่ายตรง อปท.รูปแบบพิเศษ OP</t>
  </si>
  <si>
    <t>ลูกหนี้ค่ารักษาประกันสังคม - ค่าใช้จ่ายสูง IP"X8066"</t>
  </si>
  <si>
    <t>ลูกหนี้ค่ารักษาประกันสังคม - ค่าใช้จ่ายสูง/อุบัติเหตุ/ฉุกเฉิน OP"X8066"</t>
  </si>
  <si>
    <t>ลูกหนี้ค่ารักษาประกันสังคม 72 ชั่วโมงแรก"X8066"</t>
  </si>
  <si>
    <t>ลูกหนี้ค่ารักษาประกันสังคม - กองทุนทดแทน"X8067"</t>
  </si>
  <si>
    <t>ลูกหนี้ค่ารักษาประกันสังคม OP - นอกเครือข่าย สังกัด สป.สธ."X2102"</t>
  </si>
  <si>
    <t>ลูกหนี้ค่ารักษา - คนต่างด้าวและแรงงานต่างด้าว IP นอก CUP"X2102"</t>
  </si>
  <si>
    <t>ลูกหนี้ค่ารักษา-เบิกจ่ายตรงกรมบัญชีกลาง OP"X0304"</t>
  </si>
  <si>
    <t>ลูกหนี้ค่ารักษา - เบิกจ่ายตรง อปท. OP</t>
  </si>
  <si>
    <t>ลูกหนี้ค่ารักษา - พรบ.รถ IP</t>
  </si>
  <si>
    <t>ลูกหนี้ค่ารักษา - คนต่างด้าวและแรงงานต่างด้าว OP"X2102"</t>
  </si>
  <si>
    <t>ลูกหนี้ค่ารักษาประกันสังคม IP - เครือข่าย"X2102"</t>
  </si>
  <si>
    <t>ลูกหนี้ค่ารักษาประกันสังคม OP -เครือข่าย"X2102"</t>
  </si>
  <si>
    <t>ลูกหนี้ค่าตรวจสุขภาพหน่วยงานภาครัฐ"X0304"</t>
  </si>
  <si>
    <t>ลูกหนี้ค่ารักษา UC- OP ใน CUP"X8074"</t>
  </si>
  <si>
    <t>ลูกหนี้ค่ารักษา UC - IP "X8074"</t>
  </si>
  <si>
    <t>ลูกหนี้ค่ารักษา UC - OP นอก CUP (ในจังหวัดสังกัด สธ.)"X8074"</t>
  </si>
  <si>
    <t>ลูกหนี้ค่ารักษา UC - OP บริการเฉพาะ (CR)"X8074"</t>
  </si>
  <si>
    <t>ลูกหนี้ค่ารักษา UC - IP  บริการเฉพาะ (CR)"X8074"</t>
  </si>
  <si>
    <t>ลูกหนี้ค่ารักษา - เบิกจ่ายตรงอปท.รูปแบบพิเศษ IP</t>
  </si>
  <si>
    <t>ลูกหนี้ค่าสิ่งส่งตรวจหน่วยงานภาครัฐ"X2102"</t>
  </si>
  <si>
    <t>ลูกหนี้ค่ารักษาประกันสังคม IP - นอกเครือข่าย สังกัด สป.สธ."X2102"</t>
  </si>
  <si>
    <t>ค่าเผื่อหนี้สงสัยจะสูญ - ลูกหนี้ค่าสิ่งส่งตรวจหน่วยงานภาครัฐ</t>
  </si>
  <si>
    <t>ค่าเผื่อหนี้สงสัยจะสูญ - ลูกหนี้ค่ารักษา UC- OP นอก CUP (ในจังหวัด)</t>
  </si>
  <si>
    <t>1.1.6 สินทรัพย์หมุนเวียนอื่น</t>
  </si>
  <si>
    <t>เงินกองทุน UC จ่ายล่วงหน้า</t>
  </si>
  <si>
    <t>เจ้าหนี้ค่ารักษา -แรงงานต่างด้าว ในสังกัด สธ.</t>
  </si>
  <si>
    <t>เจ้าหนี้ค่ารักษา OP-UC นอกสังกัด สป.สธ.</t>
  </si>
  <si>
    <t>เจ้าหนี้-ค่าจ้างเหมาตรวจห้องปฏิบัติการ (LAB)</t>
  </si>
  <si>
    <t>รายได้กองทุน UC-P&amp;P อื่น"X8074"</t>
  </si>
  <si>
    <t>รายได้กองทุน UC อื่น "X8074"</t>
  </si>
  <si>
    <t>ส่วนต่างค่ารักษาที่สูงกว่าเหมาจ่ายรายหัว - กองทุน UC OP"X8074"</t>
  </si>
  <si>
    <t>รายได้ค่ารักษา UC -OP  ใน CUP"X8074"</t>
  </si>
  <si>
    <t>รายได้ค่ารักษา UC-IP  "X8074"</t>
  </si>
  <si>
    <t>รายได้ค่ารักษา UC - OP นอก CUP ในจังหวัด"X8074"</t>
  </si>
  <si>
    <t>ส่วนต่างค่ารักษาที่สูงกว่าข้อตกลงในการจ่ายตาม DRG-กองทุน UC -IP"X8074"</t>
  </si>
  <si>
    <t>ส่วนต่างค่ารักษาที่ต่ำกว่าข้อตกลงในการตามจ่าย UC OP"X8074"</t>
  </si>
  <si>
    <t>รายได้ค่ารักษา UC- OP บริการกรณีเฉพาะ (CR)"X8074"</t>
  </si>
  <si>
    <t>รายได้ค่ารักษา UC - IP  บริการกรณีเฉพาะ (CR)"X8074"</t>
  </si>
  <si>
    <t>รายได้กองทุน UC เฉพาะโรคอื่น"X8074"</t>
  </si>
  <si>
    <t>ส่วนต่างค่ารักษาที่สูงกว่าข้อตกลงตามหลักเกณฑ์การจ่าย-กองทุนประกันสังคม-IP</t>
  </si>
  <si>
    <t xml:space="preserve">ส่วนต่างค่ารักษาที่สูงกว่ากองทุนเหมาจ่ายรายหัว - </t>
  </si>
  <si>
    <t>รายได้ค่ารักษาประกันสังคม IP-นอกเครือข่าย สังกัด สป.สธ.</t>
  </si>
  <si>
    <t>รายได้ค่ารักษาคนต่างด้าวและแรงงานต่างด้าว IP</t>
  </si>
  <si>
    <t>รายได้ค่าธรรมเนียม</t>
  </si>
  <si>
    <t>ค่ารักษาตามจ่ายคนต่างด้าวและแรงงานต่างด้าว</t>
  </si>
  <si>
    <t>รายได้ค่ารักษาคนต่างด้าวและแรงงานต่างด้าว OP</t>
  </si>
  <si>
    <t>สินทรัพย์หมุนเวียนอื่น(รายไดกองทุน Uc จ่ายล่วงหน้า)</t>
  </si>
  <si>
    <t>0</t>
  </si>
  <si>
    <t>เจ้าหนี้- เงินบริจาค</t>
  </si>
  <si>
    <t>รายได้กองทุน UC - P&amp;P แบบเหมาจ่ายต่อผู้มีสิทธิ"X8074"</t>
  </si>
  <si>
    <t>รายได้กองทุน UC - OP แบบเหมาจ่ายต่อผู้มีสิทธิ"X8074"</t>
  </si>
  <si>
    <t>รายได้กองทุน UC (CF)"X8074"</t>
  </si>
  <si>
    <t>ส่วนปรับลดค่าแรง OP"X8074"</t>
  </si>
  <si>
    <t>ส่วนปรับลดค่าแรง IP"X8074"</t>
  </si>
  <si>
    <t>ส่วนปรับลดค่าแรง PP"X8074"</t>
  </si>
  <si>
    <t>รายได้ค่ารักษาคนต่างด้าวและแรงงานต่างด้าว IP นอก CUP</t>
  </si>
  <si>
    <t>ส่วนต่างค่ารักษาที่สูงกว่าข้อตกลงในการตามจ่าย UC OP"X8074"</t>
  </si>
  <si>
    <t xml:space="preserve">รายได้ค่ารักษาคนต่างด้าวและแรงงานต่างด้าว OP  นอก CUP </t>
  </si>
  <si>
    <t>หนี้สงสัยจะสูญ-ลูกหนี้ค่ารักษา UC-OP นอก CUP (ในจังหวัด)</t>
  </si>
  <si>
    <r>
      <t xml:space="preserve">เจ้าหนี้การค้า </t>
    </r>
    <r>
      <rPr>
        <sz val="16"/>
        <color rgb="FFFF0000"/>
        <rFont val="TH SarabunPSK"/>
        <family val="2"/>
      </rPr>
      <t>(ไม่รวมเจ้าหนี้งบลงทุน/บริจาค)</t>
    </r>
  </si>
  <si>
    <t>ข้อมูลลูกหนี้ค่ารักษาพยาบาลคงเหลือ</t>
  </si>
  <si>
    <t>ข้อมูลการเงินการคลัง ของ กศภ. 8 หัวข้อ</t>
  </si>
  <si>
    <t>ข้อมูลวิเคราะห์การเงินการคลัง ปีงบประมาณ  2564</t>
  </si>
  <si>
    <t>ตค.63-ธค.63</t>
  </si>
  <si>
    <t>EBITDA = NI - รายได้งบลงทุน + ค่าเสื่อมราคา</t>
  </si>
  <si>
    <t>ตค.63 -ธค.63</t>
  </si>
  <si>
    <t>planfin ปี 2564</t>
  </si>
  <si>
    <t xml:space="preserve">ปีงบประมาณ  2560-2564(ตุลาคม 2563- ธันวาคม 2563)
</t>
  </si>
  <si>
    <t>ปีงบประมาณ 2564</t>
  </si>
  <si>
    <t>ลูกหนี้ค่ารักษาพยาบาลคงเหลือ</t>
  </si>
  <si>
    <t xml:space="preserve">ปีงบประมาณ  2564
</t>
  </si>
  <si>
    <t>ปีงบประมาณ  2560-2564</t>
  </si>
  <si>
    <t>อาคารเพื่อประโยชน์อื่น</t>
  </si>
  <si>
    <t>ค่าเสื่อมราคาสะสม-อาคารเพื่อประโยชน์อื่น</t>
  </si>
  <si>
    <t>ค่าเสื่อมราคา -อาคารเพื่อประโยชน์อื่น</t>
  </si>
  <si>
    <t>รายได้กองทุน UC (งบลงทุน)"X8074"</t>
  </si>
  <si>
    <t>แผน 3 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</si>
</sst>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87" formatCode="_(* #,##0.00_);_(* \(#,##0.00\);_(* &quot;-&quot;??_);_(@_)"/>
    <numFmt numFmtId="188" formatCode="#,##0.00_ ;[Red]\-#,##0.00\ "/>
    <numFmt numFmtId="189" formatCode="[$-D00041E]0.#"/>
    <numFmt numFmtId="190" formatCode="0.000"/>
    <numFmt numFmtId="191" formatCode="_-&quot;฿&quot;* #,##0.00_-;\-&quot;฿&quot;* #,##0.00_-;_-&quot;฿&quot;* &quot;-&quot;??_-;_-@_-"/>
    <numFmt numFmtId="192" formatCode="_(&quot; &quot;* #,##0.00_);_(&quot; &quot;* \(#,##0.00\);_(&quot; &quot;* &quot;-&quot;??_);_(@_)"/>
  </numFmts>
  <fonts count="148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FF0000"/>
      <name val="Tahoma"/>
      <family val="2"/>
    </font>
    <font>
      <sz val="10"/>
      <color rgb="FF0000FF"/>
      <name val="Tahoma"/>
      <family val="2"/>
    </font>
    <font>
      <b/>
      <sz val="18"/>
      <color rgb="FF202B00"/>
      <name val="TH SarabunPSK"/>
      <family val="2"/>
    </font>
    <font>
      <sz val="14"/>
      <color theme="1"/>
      <name val="TH SarabunPSK"/>
      <family val="2"/>
    </font>
    <font>
      <sz val="12"/>
      <color theme="1"/>
      <name val="TH SarabunPSK"/>
      <family val="2"/>
    </font>
    <font>
      <i/>
      <sz val="11"/>
      <color rgb="FFFF0000"/>
      <name val="TH SarabunPSK"/>
      <family val="2"/>
    </font>
    <font>
      <sz val="16"/>
      <color rgb="FFFF0000"/>
      <name val="TH SarabunPSK"/>
      <family val="2"/>
    </font>
    <font>
      <i/>
      <sz val="12"/>
      <color rgb="FFFF0000"/>
      <name val="TH SarabunPSK"/>
      <family val="2"/>
    </font>
    <font>
      <sz val="14"/>
      <color theme="1"/>
      <name val="Angsana New"/>
      <family val="2"/>
      <charset val="222"/>
    </font>
    <font>
      <sz val="10"/>
      <name val="Arial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b/>
      <sz val="12"/>
      <color theme="1"/>
      <name val="TH SarabunPSK"/>
      <family val="2"/>
    </font>
    <font>
      <b/>
      <sz val="10"/>
      <color theme="1"/>
      <name val="Arial Narrow"/>
      <family val="2"/>
    </font>
    <font>
      <b/>
      <sz val="11"/>
      <color theme="1"/>
      <name val="TH SarabunPSK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color indexed="8"/>
      <name val="Tahoma"/>
      <family val="2"/>
    </font>
    <font>
      <sz val="16"/>
      <color indexed="8"/>
      <name val="TH SarabunPSK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6"/>
      <name val="TH SarabunPSK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b/>
      <u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sz val="12"/>
      <color theme="1"/>
      <name val="Arial Narrow"/>
      <family val="2"/>
    </font>
    <font>
      <sz val="13"/>
      <name val="Arial Narrow"/>
      <family val="2"/>
    </font>
    <font>
      <b/>
      <sz val="13"/>
      <color theme="1"/>
      <name val="TH SarabunPSK"/>
      <family val="2"/>
    </font>
    <font>
      <sz val="9"/>
      <name val="Arial Narrow"/>
      <family val="2"/>
    </font>
    <font>
      <b/>
      <sz val="9"/>
      <color theme="1"/>
      <name val="Arial Narrow"/>
      <family val="2"/>
    </font>
    <font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16"/>
      <color indexed="8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Tahoma"/>
      <family val="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52"/>
      <name val="Tahoma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  <charset val="222"/>
    </font>
    <font>
      <b/>
      <sz val="11"/>
      <color indexed="9"/>
      <name val="Tahoma"/>
      <family val="2"/>
    </font>
    <font>
      <sz val="14"/>
      <name val="Cordia New"/>
      <family val="2"/>
    </font>
    <font>
      <b/>
      <sz val="10"/>
      <color indexed="64"/>
      <name val="Arial"/>
      <family val="2"/>
    </font>
    <font>
      <sz val="14"/>
      <name val="Angsana New"/>
      <family val="1"/>
    </font>
    <font>
      <sz val="14"/>
      <name val="CordiaUPC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  <charset val="222"/>
    </font>
    <font>
      <i/>
      <sz val="11"/>
      <color indexed="23"/>
      <name val="Tahoma"/>
      <family val="2"/>
    </font>
    <font>
      <sz val="11"/>
      <color indexed="17"/>
      <name val="Calibri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  <charset val="222"/>
    </font>
    <font>
      <sz val="11"/>
      <color indexed="17"/>
      <name val="Tahoma"/>
      <family val="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56"/>
      <name val="Tahoma"/>
      <family val="2"/>
    </font>
    <font>
      <sz val="11"/>
      <color indexed="62"/>
      <name val="Calibri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  <charset val="222"/>
    </font>
    <font>
      <sz val="11"/>
      <color indexed="62"/>
      <name val="Tahoma"/>
      <family val="2"/>
    </font>
    <font>
      <sz val="11"/>
      <color indexed="52"/>
      <name val="Calibri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52"/>
      <name val="Tahoma"/>
      <family val="2"/>
    </font>
    <font>
      <sz val="11"/>
      <color indexed="60"/>
      <name val="Calibri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  <charset val="222"/>
    </font>
    <font>
      <sz val="11"/>
      <color indexed="60"/>
      <name val="Tahoma"/>
      <family val="2"/>
    </font>
    <font>
      <sz val="14"/>
      <name val="CordiaUPC"/>
      <family val="2"/>
    </font>
    <font>
      <sz val="10"/>
      <color indexed="64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63"/>
      <name val="Tahoma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Tahoma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  <charset val="222"/>
    </font>
    <font>
      <sz val="11"/>
      <color indexed="10"/>
      <name val="Tahoma"/>
      <family val="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12"/>
      <color indexed="8"/>
      <name val="Verdana"/>
      <family val="2"/>
    </font>
    <font>
      <sz val="8"/>
      <color theme="1"/>
      <name val="Arial Narrow"/>
      <family val="2"/>
    </font>
    <font>
      <b/>
      <sz val="9"/>
      <color theme="1"/>
      <name val="TH SarabunPSK"/>
      <family val="2"/>
    </font>
    <font>
      <sz val="9"/>
      <color theme="1"/>
      <name val="TH SarabunPSK"/>
      <family val="2"/>
    </font>
    <font>
      <sz val="10"/>
      <name val="Arial Narrow"/>
      <family val="2"/>
      <charset val="222"/>
    </font>
    <font>
      <b/>
      <sz val="10"/>
      <name val="Arial Narrow"/>
      <family val="2"/>
      <charset val="222"/>
    </font>
    <font>
      <b/>
      <sz val="10"/>
      <color theme="1"/>
      <name val="TH SarabunPSK"/>
      <family val="2"/>
      <charset val="222"/>
    </font>
    <font>
      <b/>
      <sz val="10"/>
      <color rgb="FFFF0000"/>
      <name val="Arial Narrow"/>
      <family val="2"/>
      <charset val="222"/>
    </font>
    <font>
      <b/>
      <sz val="11"/>
      <name val="Arial Narrow"/>
      <family val="2"/>
      <charset val="222"/>
    </font>
    <font>
      <b/>
      <sz val="14"/>
      <color indexed="8"/>
      <name val="TH SarabunPSK"/>
      <family val="2"/>
    </font>
    <font>
      <b/>
      <sz val="10"/>
      <name val="Arial Narrow"/>
      <family val="2"/>
    </font>
    <font>
      <sz val="13"/>
      <color theme="1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b/>
      <sz val="8"/>
      <color indexed="8"/>
      <name val="TH SarabunPSK"/>
      <family val="2"/>
    </font>
    <font>
      <b/>
      <sz val="12"/>
      <color indexed="8"/>
      <name val="TH SarabunPSK"/>
      <family val="2"/>
    </font>
    <font>
      <sz val="14"/>
      <color indexed="8"/>
      <name val="TH SarabunPSK"/>
      <family val="2"/>
    </font>
    <font>
      <sz val="13"/>
      <color indexed="8"/>
      <name val="TH SarabunPSK"/>
      <family val="2"/>
    </font>
    <font>
      <b/>
      <u/>
      <sz val="16"/>
      <color indexed="8"/>
      <name val="TH SarabunPSK"/>
      <family val="2"/>
    </font>
    <font>
      <b/>
      <sz val="24"/>
      <color indexed="8"/>
      <name val="TH SarabunPSK"/>
      <family val="2"/>
    </font>
    <font>
      <sz val="10"/>
      <color rgb="FF000000"/>
      <name val="Tahoma"/>
      <family val="2"/>
      <scheme val="minor"/>
    </font>
    <font>
      <b/>
      <sz val="10"/>
      <color rgb="FF000000"/>
      <name val="Tahoma"/>
      <family val="2"/>
      <scheme val="minor"/>
    </font>
    <font>
      <sz val="10"/>
      <color rgb="FF0000FF"/>
      <name val="Tahoma"/>
      <family val="2"/>
      <scheme val="minor"/>
    </font>
    <font>
      <sz val="8"/>
      <name val="Tahoma"/>
      <family val="2"/>
      <charset val="222"/>
      <scheme val="minor"/>
    </font>
    <font>
      <b/>
      <u/>
      <sz val="20"/>
      <color theme="1"/>
      <name val="TH SarabunPSK"/>
      <family val="2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63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187" fontId="19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19" fillId="0" borderId="0"/>
    <xf numFmtId="0" fontId="28" fillId="0" borderId="0"/>
    <xf numFmtId="18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0"/>
    <xf numFmtId="0" fontId="47" fillId="11" borderId="0" applyNumberFormat="0" applyBorder="0" applyAlignment="0" applyProtection="0"/>
    <xf numFmtId="189" fontId="48" fillId="11" borderId="0" applyNumberFormat="0" applyBorder="0" applyAlignment="0" applyProtection="0"/>
    <xf numFmtId="189" fontId="48" fillId="11" borderId="0" applyNumberFormat="0" applyBorder="0" applyAlignment="0" applyProtection="0"/>
    <xf numFmtId="189" fontId="48" fillId="11" borderId="0" applyNumberFormat="0" applyBorder="0" applyAlignment="0" applyProtection="0"/>
    <xf numFmtId="0" fontId="46" fillId="11" borderId="0" applyNumberFormat="0" applyBorder="0" applyAlignment="0" applyProtection="0"/>
    <xf numFmtId="0" fontId="49" fillId="11" borderId="0" applyNumberFormat="0" applyBorder="0" applyAlignment="0" applyProtection="0"/>
    <xf numFmtId="0" fontId="47" fillId="12" borderId="0" applyNumberFormat="0" applyBorder="0" applyAlignment="0" applyProtection="0"/>
    <xf numFmtId="189" fontId="48" fillId="12" borderId="0" applyNumberFormat="0" applyBorder="0" applyAlignment="0" applyProtection="0"/>
    <xf numFmtId="189" fontId="48" fillId="12" borderId="0" applyNumberFormat="0" applyBorder="0" applyAlignment="0" applyProtection="0"/>
    <xf numFmtId="189" fontId="48" fillId="12" borderId="0" applyNumberFormat="0" applyBorder="0" applyAlignment="0" applyProtection="0"/>
    <xf numFmtId="0" fontId="46" fillId="12" borderId="0" applyNumberFormat="0" applyBorder="0" applyAlignment="0" applyProtection="0"/>
    <xf numFmtId="0" fontId="49" fillId="12" borderId="0" applyNumberFormat="0" applyBorder="0" applyAlignment="0" applyProtection="0"/>
    <xf numFmtId="0" fontId="47" fillId="13" borderId="0" applyNumberFormat="0" applyBorder="0" applyAlignment="0" applyProtection="0"/>
    <xf numFmtId="189" fontId="48" fillId="13" borderId="0" applyNumberFormat="0" applyBorder="0" applyAlignment="0" applyProtection="0"/>
    <xf numFmtId="189" fontId="48" fillId="13" borderId="0" applyNumberFormat="0" applyBorder="0" applyAlignment="0" applyProtection="0"/>
    <xf numFmtId="189" fontId="48" fillId="13" borderId="0" applyNumberFormat="0" applyBorder="0" applyAlignment="0" applyProtection="0"/>
    <xf numFmtId="0" fontId="46" fillId="13" borderId="0" applyNumberFormat="0" applyBorder="0" applyAlignment="0" applyProtection="0"/>
    <xf numFmtId="0" fontId="49" fillId="13" borderId="0" applyNumberFormat="0" applyBorder="0" applyAlignment="0" applyProtection="0"/>
    <xf numFmtId="0" fontId="47" fillId="14" borderId="0" applyNumberFormat="0" applyBorder="0" applyAlignment="0" applyProtection="0"/>
    <xf numFmtId="189" fontId="48" fillId="14" borderId="0" applyNumberFormat="0" applyBorder="0" applyAlignment="0" applyProtection="0"/>
    <xf numFmtId="189" fontId="48" fillId="14" borderId="0" applyNumberFormat="0" applyBorder="0" applyAlignment="0" applyProtection="0"/>
    <xf numFmtId="189" fontId="48" fillId="14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7" fillId="15" borderId="0" applyNumberFormat="0" applyBorder="0" applyAlignment="0" applyProtection="0"/>
    <xf numFmtId="189" fontId="48" fillId="15" borderId="0" applyNumberFormat="0" applyBorder="0" applyAlignment="0" applyProtection="0"/>
    <xf numFmtId="189" fontId="48" fillId="15" borderId="0" applyNumberFormat="0" applyBorder="0" applyAlignment="0" applyProtection="0"/>
    <xf numFmtId="189" fontId="48" fillId="15" borderId="0" applyNumberFormat="0" applyBorder="0" applyAlignment="0" applyProtection="0"/>
    <xf numFmtId="0" fontId="46" fillId="15" borderId="0" applyNumberFormat="0" applyBorder="0" applyAlignment="0" applyProtection="0"/>
    <xf numFmtId="0" fontId="49" fillId="15" borderId="0" applyNumberFormat="0" applyBorder="0" applyAlignment="0" applyProtection="0"/>
    <xf numFmtId="0" fontId="47" fillId="16" borderId="0" applyNumberFormat="0" applyBorder="0" applyAlignment="0" applyProtection="0"/>
    <xf numFmtId="189" fontId="48" fillId="16" borderId="0" applyNumberFormat="0" applyBorder="0" applyAlignment="0" applyProtection="0"/>
    <xf numFmtId="189" fontId="48" fillId="16" borderId="0" applyNumberFormat="0" applyBorder="0" applyAlignment="0" applyProtection="0"/>
    <xf numFmtId="189" fontId="48" fillId="16" borderId="0" applyNumberFormat="0" applyBorder="0" applyAlignment="0" applyProtection="0"/>
    <xf numFmtId="0" fontId="46" fillId="16" borderId="0" applyNumberFormat="0" applyBorder="0" applyAlignment="0" applyProtection="0"/>
    <xf numFmtId="0" fontId="49" fillId="16" borderId="0" applyNumberFormat="0" applyBorder="0" applyAlignment="0" applyProtection="0"/>
    <xf numFmtId="0" fontId="46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6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6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6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6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7" fillId="17" borderId="0" applyNumberFormat="0" applyBorder="0" applyAlignment="0" applyProtection="0"/>
    <xf numFmtId="189" fontId="48" fillId="17" borderId="0" applyNumberFormat="0" applyBorder="0" applyAlignment="0" applyProtection="0"/>
    <xf numFmtId="189" fontId="48" fillId="17" borderId="0" applyNumberFormat="0" applyBorder="0" applyAlignment="0" applyProtection="0"/>
    <xf numFmtId="189" fontId="48" fillId="17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7" fillId="18" borderId="0" applyNumberFormat="0" applyBorder="0" applyAlignment="0" applyProtection="0"/>
    <xf numFmtId="189" fontId="48" fillId="18" borderId="0" applyNumberFormat="0" applyBorder="0" applyAlignment="0" applyProtection="0"/>
    <xf numFmtId="189" fontId="48" fillId="18" borderId="0" applyNumberFormat="0" applyBorder="0" applyAlignment="0" applyProtection="0"/>
    <xf numFmtId="189" fontId="48" fillId="18" borderId="0" applyNumberFormat="0" applyBorder="0" applyAlignment="0" applyProtection="0"/>
    <xf numFmtId="0" fontId="46" fillId="18" borderId="0" applyNumberFormat="0" applyBorder="0" applyAlignment="0" applyProtection="0"/>
    <xf numFmtId="0" fontId="49" fillId="18" borderId="0" applyNumberFormat="0" applyBorder="0" applyAlignment="0" applyProtection="0"/>
    <xf numFmtId="0" fontId="47" fillId="19" borderId="0" applyNumberFormat="0" applyBorder="0" applyAlignment="0" applyProtection="0"/>
    <xf numFmtId="189" fontId="48" fillId="19" borderId="0" applyNumberFormat="0" applyBorder="0" applyAlignment="0" applyProtection="0"/>
    <xf numFmtId="189" fontId="48" fillId="19" borderId="0" applyNumberFormat="0" applyBorder="0" applyAlignment="0" applyProtection="0"/>
    <xf numFmtId="189" fontId="48" fillId="19" borderId="0" applyNumberFormat="0" applyBorder="0" applyAlignment="0" applyProtection="0"/>
    <xf numFmtId="0" fontId="46" fillId="19" borderId="0" applyNumberFormat="0" applyBorder="0" applyAlignment="0" applyProtection="0"/>
    <xf numFmtId="0" fontId="49" fillId="19" borderId="0" applyNumberFormat="0" applyBorder="0" applyAlignment="0" applyProtection="0"/>
    <xf numFmtId="0" fontId="47" fillId="14" borderId="0" applyNumberFormat="0" applyBorder="0" applyAlignment="0" applyProtection="0"/>
    <xf numFmtId="189" fontId="48" fillId="14" borderId="0" applyNumberFormat="0" applyBorder="0" applyAlignment="0" applyProtection="0"/>
    <xf numFmtId="189" fontId="48" fillId="14" borderId="0" applyNumberFormat="0" applyBorder="0" applyAlignment="0" applyProtection="0"/>
    <xf numFmtId="189" fontId="48" fillId="14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7" fillId="17" borderId="0" applyNumberFormat="0" applyBorder="0" applyAlignment="0" applyProtection="0"/>
    <xf numFmtId="189" fontId="48" fillId="17" borderId="0" applyNumberFormat="0" applyBorder="0" applyAlignment="0" applyProtection="0"/>
    <xf numFmtId="189" fontId="48" fillId="17" borderId="0" applyNumberFormat="0" applyBorder="0" applyAlignment="0" applyProtection="0"/>
    <xf numFmtId="189" fontId="48" fillId="17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7" fillId="20" borderId="0" applyNumberFormat="0" applyBorder="0" applyAlignment="0" applyProtection="0"/>
    <xf numFmtId="189" fontId="48" fillId="20" borderId="0" applyNumberFormat="0" applyBorder="0" applyAlignment="0" applyProtection="0"/>
    <xf numFmtId="189" fontId="48" fillId="20" borderId="0" applyNumberFormat="0" applyBorder="0" applyAlignment="0" applyProtection="0"/>
    <xf numFmtId="189" fontId="48" fillId="20" borderId="0" applyNumberFormat="0" applyBorder="0" applyAlignment="0" applyProtection="0"/>
    <xf numFmtId="0" fontId="46" fillId="20" borderId="0" applyNumberFormat="0" applyBorder="0" applyAlignment="0" applyProtection="0"/>
    <xf numFmtId="0" fontId="49" fillId="20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6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6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6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50" fillId="21" borderId="0" applyNumberFormat="0" applyBorder="0" applyAlignment="0" applyProtection="0"/>
    <xf numFmtId="189" fontId="51" fillId="21" borderId="0" applyNumberFormat="0" applyBorder="0" applyAlignment="0" applyProtection="0"/>
    <xf numFmtId="189" fontId="51" fillId="21" borderId="0" applyNumberFormat="0" applyBorder="0" applyAlignment="0" applyProtection="0"/>
    <xf numFmtId="189" fontId="51" fillId="21" borderId="0" applyNumberFormat="0" applyBorder="0" applyAlignment="0" applyProtection="0"/>
    <xf numFmtId="0" fontId="52" fillId="21" borderId="0" applyNumberFormat="0" applyBorder="0" applyAlignment="0" applyProtection="0"/>
    <xf numFmtId="0" fontId="53" fillId="21" borderId="0" applyNumberFormat="0" applyBorder="0" applyAlignment="0" applyProtection="0"/>
    <xf numFmtId="0" fontId="50" fillId="18" borderId="0" applyNumberFormat="0" applyBorder="0" applyAlignment="0" applyProtection="0"/>
    <xf numFmtId="189" fontId="51" fillId="18" borderId="0" applyNumberFormat="0" applyBorder="0" applyAlignment="0" applyProtection="0"/>
    <xf numFmtId="189" fontId="51" fillId="18" borderId="0" applyNumberFormat="0" applyBorder="0" applyAlignment="0" applyProtection="0"/>
    <xf numFmtId="189" fontId="51" fillId="18" borderId="0" applyNumberFormat="0" applyBorder="0" applyAlignment="0" applyProtection="0"/>
    <xf numFmtId="0" fontId="52" fillId="18" borderId="0" applyNumberFormat="0" applyBorder="0" applyAlignment="0" applyProtection="0"/>
    <xf numFmtId="0" fontId="53" fillId="18" borderId="0" applyNumberFormat="0" applyBorder="0" applyAlignment="0" applyProtection="0"/>
    <xf numFmtId="0" fontId="50" fillId="19" borderId="0" applyNumberFormat="0" applyBorder="0" applyAlignment="0" applyProtection="0"/>
    <xf numFmtId="189" fontId="51" fillId="19" borderId="0" applyNumberFormat="0" applyBorder="0" applyAlignment="0" applyProtection="0"/>
    <xf numFmtId="189" fontId="51" fillId="19" borderId="0" applyNumberFormat="0" applyBorder="0" applyAlignment="0" applyProtection="0"/>
    <xf numFmtId="189" fontId="51" fillId="19" borderId="0" applyNumberFormat="0" applyBorder="0" applyAlignment="0" applyProtection="0"/>
    <xf numFmtId="0" fontId="52" fillId="19" borderId="0" applyNumberFormat="0" applyBorder="0" applyAlignment="0" applyProtection="0"/>
    <xf numFmtId="0" fontId="53" fillId="19" borderId="0" applyNumberFormat="0" applyBorder="0" applyAlignment="0" applyProtection="0"/>
    <xf numFmtId="0" fontId="50" fillId="22" borderId="0" applyNumberFormat="0" applyBorder="0" applyAlignment="0" applyProtection="0"/>
    <xf numFmtId="189" fontId="51" fillId="22" borderId="0" applyNumberFormat="0" applyBorder="0" applyAlignment="0" applyProtection="0"/>
    <xf numFmtId="189" fontId="51" fillId="22" borderId="0" applyNumberFormat="0" applyBorder="0" applyAlignment="0" applyProtection="0"/>
    <xf numFmtId="189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0" fillId="23" borderId="0" applyNumberFormat="0" applyBorder="0" applyAlignment="0" applyProtection="0"/>
    <xf numFmtId="189" fontId="51" fillId="23" borderId="0" applyNumberFormat="0" applyBorder="0" applyAlignment="0" applyProtection="0"/>
    <xf numFmtId="189" fontId="51" fillId="23" borderId="0" applyNumberFormat="0" applyBorder="0" applyAlignment="0" applyProtection="0"/>
    <xf numFmtId="189" fontId="51" fillId="23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0" fillId="24" borderId="0" applyNumberFormat="0" applyBorder="0" applyAlignment="0" applyProtection="0"/>
    <xf numFmtId="189" fontId="51" fillId="24" borderId="0" applyNumberFormat="0" applyBorder="0" applyAlignment="0" applyProtection="0"/>
    <xf numFmtId="189" fontId="51" fillId="24" borderId="0" applyNumberFormat="0" applyBorder="0" applyAlignment="0" applyProtection="0"/>
    <xf numFmtId="189" fontId="51" fillId="24" borderId="0" applyNumberFormat="0" applyBorder="0" applyAlignment="0" applyProtection="0"/>
    <xf numFmtId="0" fontId="52" fillId="24" borderId="0" applyNumberFormat="0" applyBorder="0" applyAlignment="0" applyProtection="0"/>
    <xf numFmtId="0" fontId="53" fillId="24" borderId="0" applyNumberFormat="0" applyBorder="0" applyAlignment="0" applyProtection="0"/>
    <xf numFmtId="0" fontId="52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2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2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2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0" fillId="25" borderId="0" applyNumberFormat="0" applyBorder="0" applyAlignment="0" applyProtection="0"/>
    <xf numFmtId="189" fontId="51" fillId="25" borderId="0" applyNumberFormat="0" applyBorder="0" applyAlignment="0" applyProtection="0"/>
    <xf numFmtId="189" fontId="51" fillId="25" borderId="0" applyNumberFormat="0" applyBorder="0" applyAlignment="0" applyProtection="0"/>
    <xf numFmtId="189" fontId="51" fillId="25" borderId="0" applyNumberFormat="0" applyBorder="0" applyAlignment="0" applyProtection="0"/>
    <xf numFmtId="0" fontId="52" fillId="25" borderId="0" applyNumberFormat="0" applyBorder="0" applyAlignment="0" applyProtection="0"/>
    <xf numFmtId="0" fontId="53" fillId="25" borderId="0" applyNumberFormat="0" applyBorder="0" applyAlignment="0" applyProtection="0"/>
    <xf numFmtId="0" fontId="50" fillId="26" borderId="0" applyNumberFormat="0" applyBorder="0" applyAlignment="0" applyProtection="0"/>
    <xf numFmtId="189" fontId="51" fillId="26" borderId="0" applyNumberFormat="0" applyBorder="0" applyAlignment="0" applyProtection="0"/>
    <xf numFmtId="189" fontId="51" fillId="26" borderId="0" applyNumberFormat="0" applyBorder="0" applyAlignment="0" applyProtection="0"/>
    <xf numFmtId="189" fontId="51" fillId="26" borderId="0" applyNumberFormat="0" applyBorder="0" applyAlignment="0" applyProtection="0"/>
    <xf numFmtId="0" fontId="52" fillId="26" borderId="0" applyNumberFormat="0" applyBorder="0" applyAlignment="0" applyProtection="0"/>
    <xf numFmtId="0" fontId="53" fillId="26" borderId="0" applyNumberFormat="0" applyBorder="0" applyAlignment="0" applyProtection="0"/>
    <xf numFmtId="0" fontId="50" fillId="27" borderId="0" applyNumberFormat="0" applyBorder="0" applyAlignment="0" applyProtection="0"/>
    <xf numFmtId="189" fontId="51" fillId="27" borderId="0" applyNumberFormat="0" applyBorder="0" applyAlignment="0" applyProtection="0"/>
    <xf numFmtId="189" fontId="51" fillId="27" borderId="0" applyNumberFormat="0" applyBorder="0" applyAlignment="0" applyProtection="0"/>
    <xf numFmtId="189" fontId="51" fillId="27" borderId="0" applyNumberFormat="0" applyBorder="0" applyAlignment="0" applyProtection="0"/>
    <xf numFmtId="0" fontId="52" fillId="27" borderId="0" applyNumberFormat="0" applyBorder="0" applyAlignment="0" applyProtection="0"/>
    <xf numFmtId="0" fontId="53" fillId="27" borderId="0" applyNumberFormat="0" applyBorder="0" applyAlignment="0" applyProtection="0"/>
    <xf numFmtId="0" fontId="50" fillId="22" borderId="0" applyNumberFormat="0" applyBorder="0" applyAlignment="0" applyProtection="0"/>
    <xf numFmtId="189" fontId="51" fillId="22" borderId="0" applyNumberFormat="0" applyBorder="0" applyAlignment="0" applyProtection="0"/>
    <xf numFmtId="189" fontId="51" fillId="22" borderId="0" applyNumberFormat="0" applyBorder="0" applyAlignment="0" applyProtection="0"/>
    <xf numFmtId="189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0" fillId="23" borderId="0" applyNumberFormat="0" applyBorder="0" applyAlignment="0" applyProtection="0"/>
    <xf numFmtId="189" fontId="51" fillId="23" borderId="0" applyNumberFormat="0" applyBorder="0" applyAlignment="0" applyProtection="0"/>
    <xf numFmtId="189" fontId="51" fillId="23" borderId="0" applyNumberFormat="0" applyBorder="0" applyAlignment="0" applyProtection="0"/>
    <xf numFmtId="189" fontId="51" fillId="23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0" fillId="28" borderId="0" applyNumberFormat="0" applyBorder="0" applyAlignment="0" applyProtection="0"/>
    <xf numFmtId="189" fontId="51" fillId="28" borderId="0" applyNumberFormat="0" applyBorder="0" applyAlignment="0" applyProtection="0"/>
    <xf numFmtId="189" fontId="51" fillId="28" borderId="0" applyNumberFormat="0" applyBorder="0" applyAlignment="0" applyProtection="0"/>
    <xf numFmtId="189" fontId="51" fillId="28" borderId="0" applyNumberFormat="0" applyBorder="0" applyAlignment="0" applyProtection="0"/>
    <xf numFmtId="0" fontId="52" fillId="28" borderId="0" applyNumberFormat="0" applyBorder="0" applyAlignment="0" applyProtection="0"/>
    <xf numFmtId="0" fontId="53" fillId="28" borderId="0" applyNumberFormat="0" applyBorder="0" applyAlignment="0" applyProtection="0"/>
    <xf numFmtId="0" fontId="54" fillId="12" borderId="0" applyNumberFormat="0" applyBorder="0" applyAlignment="0" applyProtection="0"/>
    <xf numFmtId="189" fontId="55" fillId="12" borderId="0" applyNumberFormat="0" applyBorder="0" applyAlignment="0" applyProtection="0"/>
    <xf numFmtId="189" fontId="55" fillId="12" borderId="0" applyNumberFormat="0" applyBorder="0" applyAlignment="0" applyProtection="0"/>
    <xf numFmtId="189" fontId="55" fillId="12" borderId="0" applyNumberFormat="0" applyBorder="0" applyAlignment="0" applyProtection="0"/>
    <xf numFmtId="0" fontId="56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29" borderId="13" applyNumberFormat="0" applyAlignment="0" applyProtection="0"/>
    <xf numFmtId="189" fontId="59" fillId="29" borderId="13" applyNumberFormat="0" applyAlignment="0" applyProtection="0"/>
    <xf numFmtId="189" fontId="59" fillId="29" borderId="13" applyNumberFormat="0" applyAlignment="0" applyProtection="0"/>
    <xf numFmtId="189" fontId="59" fillId="29" borderId="13" applyNumberFormat="0" applyAlignment="0" applyProtection="0"/>
    <xf numFmtId="0" fontId="60" fillId="29" borderId="13" applyNumberFormat="0" applyAlignment="0" applyProtection="0"/>
    <xf numFmtId="0" fontId="61" fillId="29" borderId="13" applyNumberFormat="0" applyAlignment="0" applyProtection="0"/>
    <xf numFmtId="0" fontId="62" fillId="30" borderId="14" applyNumberFormat="0" applyAlignment="0" applyProtection="0"/>
    <xf numFmtId="189" fontId="63" fillId="30" borderId="14" applyNumberFormat="0" applyAlignment="0" applyProtection="0"/>
    <xf numFmtId="189" fontId="63" fillId="30" borderId="14" applyNumberFormat="0" applyAlignment="0" applyProtection="0"/>
    <xf numFmtId="189" fontId="63" fillId="30" borderId="14" applyNumberFormat="0" applyAlignment="0" applyProtection="0"/>
    <xf numFmtId="0" fontId="64" fillId="30" borderId="14" applyNumberFormat="0" applyAlignment="0" applyProtection="0"/>
    <xf numFmtId="0" fontId="65" fillId="30" borderId="14" applyNumberFormat="0" applyAlignment="0" applyProtection="0"/>
    <xf numFmtId="187" fontId="48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7" fillId="0" borderId="0"/>
    <xf numFmtId="187" fontId="66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8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8" fillId="0" borderId="0" applyFont="0" applyFill="0" applyBorder="0" applyAlignment="0" applyProtection="0"/>
    <xf numFmtId="187" fontId="68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9" fontId="28" fillId="0" borderId="0" applyFont="0" applyFill="0" applyBorder="0" applyAlignment="0" applyProtection="0"/>
    <xf numFmtId="187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0" fontId="28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47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8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32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28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9" fillId="0" borderId="0" applyFont="0" applyFill="0" applyBorder="0" applyAlignment="0" applyProtection="0"/>
    <xf numFmtId="190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90" fontId="28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66" fillId="0" borderId="0" applyFont="0" applyFill="0" applyBorder="0" applyAlignment="0" applyProtection="0"/>
    <xf numFmtId="190" fontId="28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90" fontId="28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90" fontId="28" fillId="0" borderId="0" applyFont="0" applyFill="0" applyBorder="0" applyAlignment="0" applyProtection="0"/>
    <xf numFmtId="190" fontId="28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91" fontId="66" fillId="0" borderId="0" applyFont="0" applyFill="0" applyBorder="0" applyAlignment="0" applyProtection="0"/>
    <xf numFmtId="192" fontId="66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89" fontId="71" fillId="0" borderId="0" applyNumberFormat="0" applyFill="0" applyBorder="0" applyAlignment="0" applyProtection="0"/>
    <xf numFmtId="189" fontId="71" fillId="0" borderId="0" applyNumberFormat="0" applyFill="0" applyBorder="0" applyAlignment="0" applyProtection="0"/>
    <xf numFmtId="189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13" borderId="0" applyNumberFormat="0" applyBorder="0" applyAlignment="0" applyProtection="0"/>
    <xf numFmtId="189" fontId="75" fillId="13" borderId="0" applyNumberFormat="0" applyBorder="0" applyAlignment="0" applyProtection="0"/>
    <xf numFmtId="189" fontId="75" fillId="13" borderId="0" applyNumberFormat="0" applyBorder="0" applyAlignment="0" applyProtection="0"/>
    <xf numFmtId="189" fontId="75" fillId="13" borderId="0" applyNumberFormat="0" applyBorder="0" applyAlignment="0" applyProtection="0"/>
    <xf numFmtId="0" fontId="76" fillId="13" borderId="0" applyNumberFormat="0" applyBorder="0" applyAlignment="0" applyProtection="0"/>
    <xf numFmtId="0" fontId="77" fillId="13" borderId="0" applyNumberFormat="0" applyBorder="0" applyAlignment="0" applyProtection="0"/>
    <xf numFmtId="0" fontId="78" fillId="0" borderId="15" applyNumberFormat="0" applyFill="0" applyAlignment="0" applyProtection="0"/>
    <xf numFmtId="189" fontId="79" fillId="0" borderId="15" applyNumberFormat="0" applyFill="0" applyAlignment="0" applyProtection="0"/>
    <xf numFmtId="189" fontId="79" fillId="0" borderId="15" applyNumberFormat="0" applyFill="0" applyAlignment="0" applyProtection="0"/>
    <xf numFmtId="189" fontId="79" fillId="0" borderId="15" applyNumberFormat="0" applyFill="0" applyAlignment="0" applyProtection="0"/>
    <xf numFmtId="0" fontId="80" fillId="0" borderId="15" applyNumberFormat="0" applyFill="0" applyAlignment="0" applyProtection="0"/>
    <xf numFmtId="0" fontId="81" fillId="0" borderId="15" applyNumberFormat="0" applyFill="0" applyAlignment="0" applyProtection="0"/>
    <xf numFmtId="0" fontId="82" fillId="0" borderId="16" applyNumberFormat="0" applyFill="0" applyAlignment="0" applyProtection="0"/>
    <xf numFmtId="189" fontId="83" fillId="0" borderId="16" applyNumberFormat="0" applyFill="0" applyAlignment="0" applyProtection="0"/>
    <xf numFmtId="189" fontId="83" fillId="0" borderId="16" applyNumberFormat="0" applyFill="0" applyAlignment="0" applyProtection="0"/>
    <xf numFmtId="189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6" fillId="0" borderId="17" applyNumberFormat="0" applyFill="0" applyAlignment="0" applyProtection="0"/>
    <xf numFmtId="189" fontId="87" fillId="0" borderId="17" applyNumberFormat="0" applyFill="0" applyAlignment="0" applyProtection="0"/>
    <xf numFmtId="189" fontId="87" fillId="0" borderId="17" applyNumberFormat="0" applyFill="0" applyAlignment="0" applyProtection="0"/>
    <xf numFmtId="189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0" applyNumberFormat="0" applyFill="0" applyBorder="0" applyAlignment="0" applyProtection="0"/>
    <xf numFmtId="189" fontId="87" fillId="0" borderId="0" applyNumberFormat="0" applyFill="0" applyBorder="0" applyAlignment="0" applyProtection="0"/>
    <xf numFmtId="189" fontId="87" fillId="0" borderId="0" applyNumberFormat="0" applyFill="0" applyBorder="0" applyAlignment="0" applyProtection="0"/>
    <xf numFmtId="189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16" borderId="13" applyNumberFormat="0" applyAlignment="0" applyProtection="0"/>
    <xf numFmtId="189" fontId="91" fillId="16" borderId="13" applyNumberFormat="0" applyAlignment="0" applyProtection="0"/>
    <xf numFmtId="189" fontId="91" fillId="16" borderId="13" applyNumberFormat="0" applyAlignment="0" applyProtection="0"/>
    <xf numFmtId="189" fontId="91" fillId="16" borderId="13" applyNumberFormat="0" applyAlignment="0" applyProtection="0"/>
    <xf numFmtId="0" fontId="92" fillId="16" borderId="13" applyNumberFormat="0" applyAlignment="0" applyProtection="0"/>
    <xf numFmtId="0" fontId="93" fillId="16" borderId="13" applyNumberFormat="0" applyAlignment="0" applyProtection="0"/>
    <xf numFmtId="0" fontId="94" fillId="0" borderId="18" applyNumberFormat="0" applyFill="0" applyAlignment="0" applyProtection="0"/>
    <xf numFmtId="189" fontId="95" fillId="0" borderId="18" applyNumberFormat="0" applyFill="0" applyAlignment="0" applyProtection="0"/>
    <xf numFmtId="189" fontId="95" fillId="0" borderId="18" applyNumberFormat="0" applyFill="0" applyAlignment="0" applyProtection="0"/>
    <xf numFmtId="189" fontId="95" fillId="0" borderId="18" applyNumberFormat="0" applyFill="0" applyAlignment="0" applyProtection="0"/>
    <xf numFmtId="0" fontId="96" fillId="0" borderId="18" applyNumberFormat="0" applyFill="0" applyAlignment="0" applyProtection="0"/>
    <xf numFmtId="0" fontId="97" fillId="0" borderId="18" applyNumberFormat="0" applyFill="0" applyAlignment="0" applyProtection="0"/>
    <xf numFmtId="0" fontId="98" fillId="31" borderId="0" applyNumberFormat="0" applyBorder="0" applyAlignment="0" applyProtection="0"/>
    <xf numFmtId="189" fontId="99" fillId="31" borderId="0" applyNumberFormat="0" applyBorder="0" applyAlignment="0" applyProtection="0"/>
    <xf numFmtId="189" fontId="99" fillId="31" borderId="0" applyNumberFormat="0" applyBorder="0" applyAlignment="0" applyProtection="0"/>
    <xf numFmtId="189" fontId="99" fillId="31" borderId="0" applyNumberFormat="0" applyBorder="0" applyAlignment="0" applyProtection="0"/>
    <xf numFmtId="0" fontId="100" fillId="31" borderId="0" applyNumberFormat="0" applyBorder="0" applyAlignment="0" applyProtection="0"/>
    <xf numFmtId="0" fontId="101" fillId="31" borderId="0" applyNumberFormat="0" applyBorder="0" applyAlignment="0" applyProtection="0"/>
    <xf numFmtId="0" fontId="46" fillId="0" borderId="0"/>
    <xf numFmtId="0" fontId="68" fillId="0" borderId="0"/>
    <xf numFmtId="0" fontId="46" fillId="0" borderId="0"/>
    <xf numFmtId="0" fontId="1" fillId="0" borderId="0"/>
    <xf numFmtId="49" fontId="66" fillId="0" borderId="0"/>
    <xf numFmtId="0" fontId="1" fillId="0" borderId="0"/>
    <xf numFmtId="189" fontId="46" fillId="0" borderId="0"/>
    <xf numFmtId="0" fontId="19" fillId="0" borderId="0"/>
    <xf numFmtId="49" fontId="66" fillId="0" borderId="0"/>
    <xf numFmtId="0" fontId="46" fillId="0" borderId="0"/>
    <xf numFmtId="49" fontId="66" fillId="0" borderId="0"/>
    <xf numFmtId="0" fontId="19" fillId="0" borderId="0"/>
    <xf numFmtId="0" fontId="28" fillId="0" borderId="0"/>
    <xf numFmtId="0" fontId="1" fillId="0" borderId="0"/>
    <xf numFmtId="49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9" fontId="46" fillId="0" borderId="0"/>
    <xf numFmtId="0" fontId="19" fillId="0" borderId="0"/>
    <xf numFmtId="0" fontId="1" fillId="0" borderId="0"/>
    <xf numFmtId="49" fontId="66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1" fillId="0" borderId="0"/>
    <xf numFmtId="0" fontId="68" fillId="0" borderId="0"/>
    <xf numFmtId="49" fontId="66" fillId="0" borderId="0"/>
    <xf numFmtId="0" fontId="19" fillId="0" borderId="0"/>
    <xf numFmtId="0" fontId="32" fillId="0" borderId="0"/>
    <xf numFmtId="0" fontId="19" fillId="0" borderId="0"/>
    <xf numFmtId="0" fontId="66" fillId="0" borderId="0"/>
    <xf numFmtId="0" fontId="1" fillId="0" borderId="0"/>
    <xf numFmtId="49" fontId="66" fillId="0" borderId="0"/>
    <xf numFmtId="0" fontId="68" fillId="0" borderId="0"/>
    <xf numFmtId="0" fontId="19" fillId="0" borderId="0"/>
    <xf numFmtId="0" fontId="1" fillId="0" borderId="0"/>
    <xf numFmtId="0" fontId="1" fillId="0" borderId="0"/>
    <xf numFmtId="0" fontId="66" fillId="0" borderId="0"/>
    <xf numFmtId="49" fontId="66" fillId="0" borderId="0"/>
    <xf numFmtId="0" fontId="66" fillId="0" borderId="0"/>
    <xf numFmtId="0" fontId="28" fillId="0" borderId="0"/>
    <xf numFmtId="0" fontId="46" fillId="0" borderId="0"/>
    <xf numFmtId="189" fontId="28" fillId="0" borderId="0"/>
    <xf numFmtId="0" fontId="66" fillId="0" borderId="0"/>
    <xf numFmtId="0" fontId="28" fillId="0" borderId="0"/>
    <xf numFmtId="49" fontId="66" fillId="0" borderId="0"/>
    <xf numFmtId="0" fontId="32" fillId="0" borderId="0"/>
    <xf numFmtId="0" fontId="32" fillId="0" borderId="0"/>
    <xf numFmtId="0" fontId="46" fillId="0" borderId="0"/>
    <xf numFmtId="0" fontId="19" fillId="0" borderId="0"/>
    <xf numFmtId="0" fontId="66" fillId="0" borderId="0"/>
    <xf numFmtId="0" fontId="19" fillId="0" borderId="0"/>
    <xf numFmtId="0" fontId="19" fillId="0" borderId="0"/>
    <xf numFmtId="0" fontId="32" fillId="0" borderId="0"/>
    <xf numFmtId="0" fontId="19" fillId="0" borderId="0"/>
    <xf numFmtId="49" fontId="66" fillId="0" borderId="0"/>
    <xf numFmtId="0" fontId="19" fillId="0" borderId="0"/>
    <xf numFmtId="49" fontId="66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49" fontId="66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02" fillId="0" borderId="0"/>
    <xf numFmtId="0" fontId="1" fillId="0" borderId="0"/>
    <xf numFmtId="0" fontId="19" fillId="0" borderId="0"/>
    <xf numFmtId="0" fontId="32" fillId="0" borderId="0"/>
    <xf numFmtId="49" fontId="66" fillId="0" borderId="0"/>
    <xf numFmtId="0" fontId="1" fillId="0" borderId="0"/>
    <xf numFmtId="49" fontId="66" fillId="0" borderId="0"/>
    <xf numFmtId="0" fontId="19" fillId="0" borderId="0"/>
    <xf numFmtId="49" fontId="66" fillId="0" borderId="0"/>
    <xf numFmtId="0" fontId="19" fillId="0" borderId="0"/>
    <xf numFmtId="49" fontId="66" fillId="0" borderId="0"/>
    <xf numFmtId="0" fontId="19" fillId="0" borderId="0"/>
    <xf numFmtId="0" fontId="19" fillId="0" borderId="0"/>
    <xf numFmtId="0" fontId="19" fillId="0" borderId="0"/>
    <xf numFmtId="49" fontId="66" fillId="0" borderId="0"/>
    <xf numFmtId="0" fontId="1" fillId="0" borderId="0"/>
    <xf numFmtId="49" fontId="66" fillId="0" borderId="0"/>
    <xf numFmtId="0" fontId="48" fillId="0" borderId="0"/>
    <xf numFmtId="0" fontId="19" fillId="0" borderId="0"/>
    <xf numFmtId="0" fontId="103" fillId="0" borderId="0"/>
    <xf numFmtId="49" fontId="66" fillId="0" borderId="0"/>
    <xf numFmtId="0" fontId="102" fillId="0" borderId="0"/>
    <xf numFmtId="0" fontId="46" fillId="0" borderId="0"/>
    <xf numFmtId="49" fontId="66" fillId="0" borderId="0"/>
    <xf numFmtId="0" fontId="1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9" fillId="0" borderId="0"/>
    <xf numFmtId="0" fontId="19" fillId="0" borderId="0"/>
    <xf numFmtId="0" fontId="102" fillId="0" borderId="0"/>
    <xf numFmtId="0" fontId="1" fillId="0" borderId="0"/>
    <xf numFmtId="0" fontId="19" fillId="0" borderId="0"/>
    <xf numFmtId="189" fontId="19" fillId="0" borderId="0"/>
    <xf numFmtId="0" fontId="1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2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19" fillId="0" borderId="0"/>
    <xf numFmtId="189" fontId="28" fillId="0" borderId="0"/>
    <xf numFmtId="0" fontId="19" fillId="0" borderId="0"/>
    <xf numFmtId="0" fontId="28" fillId="0" borderId="0"/>
    <xf numFmtId="0" fontId="19" fillId="0" borderId="0"/>
    <xf numFmtId="0" fontId="66" fillId="0" borderId="0"/>
    <xf numFmtId="0" fontId="1" fillId="0" borderId="0"/>
    <xf numFmtId="189" fontId="19" fillId="0" borderId="0"/>
    <xf numFmtId="49" fontId="66" fillId="0" borderId="0"/>
    <xf numFmtId="0" fontId="1" fillId="0" borderId="0"/>
    <xf numFmtId="0" fontId="19" fillId="0" borderId="0"/>
    <xf numFmtId="49" fontId="66" fillId="0" borderId="0"/>
    <xf numFmtId="0" fontId="19" fillId="0" borderId="0"/>
    <xf numFmtId="0" fontId="1" fillId="0" borderId="0"/>
    <xf numFmtId="0" fontId="19" fillId="0" borderId="0"/>
    <xf numFmtId="49" fontId="66" fillId="0" borderId="0"/>
    <xf numFmtId="0" fontId="47" fillId="32" borderId="19" applyNumberFormat="0" applyFont="0" applyAlignment="0" applyProtection="0"/>
    <xf numFmtId="189" fontId="47" fillId="32" borderId="19" applyNumberFormat="0" applyFont="0" applyAlignment="0" applyProtection="0"/>
    <xf numFmtId="189" fontId="47" fillId="32" borderId="19" applyNumberFormat="0" applyFont="0" applyAlignment="0" applyProtection="0"/>
    <xf numFmtId="189" fontId="47" fillId="32" borderId="19" applyNumberFormat="0" applyFont="0" applyAlignment="0" applyProtection="0"/>
    <xf numFmtId="0" fontId="46" fillId="32" borderId="19" applyNumberFormat="0" applyFont="0" applyAlignment="0" applyProtection="0"/>
    <xf numFmtId="0" fontId="66" fillId="32" borderId="19" applyNumberFormat="0" applyFont="0" applyAlignment="0" applyProtection="0"/>
    <xf numFmtId="0" fontId="104" fillId="29" borderId="20" applyNumberFormat="0" applyAlignment="0" applyProtection="0"/>
    <xf numFmtId="189" fontId="105" fillId="29" borderId="20" applyNumberFormat="0" applyAlignment="0" applyProtection="0"/>
    <xf numFmtId="189" fontId="105" fillId="29" borderId="20" applyNumberFormat="0" applyAlignment="0" applyProtection="0"/>
    <xf numFmtId="189" fontId="105" fillId="29" borderId="20" applyNumberFormat="0" applyAlignment="0" applyProtection="0"/>
    <xf numFmtId="0" fontId="106" fillId="29" borderId="20" applyNumberFormat="0" applyAlignment="0" applyProtection="0"/>
    <xf numFmtId="0" fontId="107" fillId="29" borderId="20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08" fillId="0" borderId="0" applyNumberFormat="0" applyFill="0" applyBorder="0" applyAlignment="0" applyProtection="0"/>
    <xf numFmtId="189" fontId="109" fillId="0" borderId="0" applyNumberFormat="0" applyFill="0" applyBorder="0" applyAlignment="0" applyProtection="0"/>
    <xf numFmtId="189" fontId="109" fillId="0" borderId="0" applyNumberFormat="0" applyFill="0" applyBorder="0" applyAlignment="0" applyProtection="0"/>
    <xf numFmtId="189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21" applyNumberFormat="0" applyFill="0" applyAlignment="0" applyProtection="0"/>
    <xf numFmtId="189" fontId="113" fillId="0" borderId="21" applyNumberFormat="0" applyFill="0" applyAlignment="0" applyProtection="0"/>
    <xf numFmtId="189" fontId="113" fillId="0" borderId="21" applyNumberFormat="0" applyFill="0" applyAlignment="0" applyProtection="0"/>
    <xf numFmtId="189" fontId="113" fillId="0" borderId="21" applyNumberFormat="0" applyFill="0" applyAlignment="0" applyProtection="0"/>
    <xf numFmtId="0" fontId="114" fillId="0" borderId="21" applyNumberFormat="0" applyFill="0" applyAlignment="0" applyProtection="0"/>
    <xf numFmtId="0" fontId="115" fillId="0" borderId="21" applyNumberFormat="0" applyFill="0" applyAlignment="0" applyProtection="0"/>
    <xf numFmtId="0" fontId="116" fillId="0" borderId="0" applyNumberFormat="0" applyFill="0" applyBorder="0" applyAlignment="0" applyProtection="0"/>
    <xf numFmtId="189" fontId="117" fillId="0" borderId="0" applyNumberFormat="0" applyFill="0" applyBorder="0" applyAlignment="0" applyProtection="0"/>
    <xf numFmtId="189" fontId="117" fillId="0" borderId="0" applyNumberFormat="0" applyFill="0" applyBorder="0" applyAlignment="0" applyProtection="0"/>
    <xf numFmtId="189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60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4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19" fillId="0" borderId="0" applyFont="0" applyFill="0" applyBorder="0" applyAlignment="0" applyProtection="0"/>
    <xf numFmtId="187" fontId="66" fillId="0" borderId="0" applyFont="0" applyFill="0" applyBorder="0" applyAlignment="0" applyProtection="0"/>
    <xf numFmtId="187" fontId="28" fillId="0" borderId="0" applyFont="0" applyFill="0" applyBorder="0" applyAlignment="0" applyProtection="0"/>
    <xf numFmtId="191" fontId="66" fillId="0" borderId="0" applyFont="0" applyFill="0" applyBorder="0" applyAlignment="0" applyProtection="0"/>
    <xf numFmtId="191" fontId="66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20" fillId="0" borderId="0" applyNumberFormat="0" applyFill="0" applyBorder="0" applyAlignment="0" applyProtection="0">
      <alignment vertical="top"/>
      <protection locked="0"/>
    </xf>
    <xf numFmtId="0" fontId="64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96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76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22" fillId="0" borderId="0" applyNumberFormat="0" applyFill="0" applyBorder="0" applyProtection="0">
      <alignment vertical="top" wrapText="1"/>
    </xf>
    <xf numFmtId="0" fontId="1" fillId="0" borderId="0"/>
    <xf numFmtId="49" fontId="66" fillId="0" borderId="0"/>
    <xf numFmtId="0" fontId="66" fillId="0" borderId="0"/>
    <xf numFmtId="0" fontId="19" fillId="0" borderId="0"/>
    <xf numFmtId="0" fontId="19" fillId="0" borderId="0"/>
    <xf numFmtId="189" fontId="48" fillId="0" borderId="0"/>
    <xf numFmtId="0" fontId="66" fillId="0" borderId="0"/>
    <xf numFmtId="49" fontId="66" fillId="0" borderId="0"/>
    <xf numFmtId="189" fontId="19" fillId="0" borderId="0"/>
    <xf numFmtId="0" fontId="66" fillId="0" borderId="0"/>
    <xf numFmtId="0" fontId="19" fillId="0" borderId="0"/>
    <xf numFmtId="0" fontId="19" fillId="0" borderId="0"/>
    <xf numFmtId="0" fontId="66" fillId="0" borderId="0"/>
    <xf numFmtId="0" fontId="19" fillId="0" borderId="0"/>
    <xf numFmtId="0" fontId="19" fillId="0" borderId="0"/>
    <xf numFmtId="0" fontId="66" fillId="0" borderId="0"/>
    <xf numFmtId="0" fontId="66" fillId="0" borderId="0"/>
    <xf numFmtId="49" fontId="66" fillId="0" borderId="0"/>
    <xf numFmtId="0" fontId="66" fillId="0" borderId="0"/>
    <xf numFmtId="0" fontId="66" fillId="0" borderId="0"/>
    <xf numFmtId="0" fontId="19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9" fontId="66" fillId="0" borderId="0"/>
    <xf numFmtId="0" fontId="92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100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14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56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2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2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2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2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106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66" fillId="32" borderId="19" applyNumberFormat="0" applyFont="0" applyAlignment="0" applyProtection="0"/>
    <xf numFmtId="0" fontId="69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19" fillId="32" borderId="19" applyNumberFormat="0" applyFont="0" applyAlignment="0" applyProtection="0"/>
    <xf numFmtId="0" fontId="80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8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1" xfId="1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4" fontId="9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10" fontId="11" fillId="0" borderId="0" xfId="0" applyNumberFormat="1" applyFont="1" applyAlignment="1">
      <alignment vertical="center"/>
    </xf>
    <xf numFmtId="0" fontId="12" fillId="0" borderId="0" xfId="0" applyFont="1"/>
    <xf numFmtId="0" fontId="4" fillId="9" borderId="3" xfId="0" applyFont="1" applyFill="1" applyBorder="1" applyAlignment="1">
      <alignment horizontal="left"/>
    </xf>
    <xf numFmtId="0" fontId="4" fillId="9" borderId="5" xfId="0" applyFont="1" applyFill="1" applyBorder="1" applyAlignment="1">
      <alignment horizontal="left"/>
    </xf>
    <xf numFmtId="43" fontId="4" fillId="9" borderId="1" xfId="1" applyFont="1" applyFill="1" applyBorder="1"/>
    <xf numFmtId="0" fontId="3" fillId="0" borderId="1" xfId="0" applyFont="1" applyFill="1" applyBorder="1" applyAlignment="1">
      <alignment horizontal="left"/>
    </xf>
    <xf numFmtId="43" fontId="3" fillId="0" borderId="1" xfId="1" applyFont="1" applyFill="1" applyBorder="1"/>
    <xf numFmtId="0" fontId="5" fillId="0" borderId="2" xfId="3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2" fillId="0" borderId="0" xfId="3" applyFont="1" applyFill="1" applyAlignment="1">
      <alignment vertical="center"/>
    </xf>
    <xf numFmtId="187" fontId="20" fillId="0" borderId="4" xfId="5" applyFont="1" applyFill="1" applyBorder="1" applyAlignment="1">
      <alignment vertical="center"/>
    </xf>
    <xf numFmtId="0" fontId="20" fillId="0" borderId="5" xfId="3" applyFont="1" applyFill="1" applyBorder="1" applyAlignment="1">
      <alignment horizontal="center" vertical="center"/>
    </xf>
    <xf numFmtId="0" fontId="20" fillId="0" borderId="11" xfId="3" applyFont="1" applyFill="1" applyBorder="1" applyAlignment="1">
      <alignment horizontal="center" vertical="center"/>
    </xf>
    <xf numFmtId="0" fontId="22" fillId="0" borderId="11" xfId="3" applyFont="1" applyFill="1" applyBorder="1" applyAlignment="1">
      <alignment horizontal="center" vertical="center"/>
    </xf>
    <xf numFmtId="0" fontId="20" fillId="0" borderId="1" xfId="3" applyFont="1" applyFill="1" applyBorder="1" applyAlignment="1">
      <alignment horizontal="center" vertical="center" wrapText="1"/>
    </xf>
    <xf numFmtId="0" fontId="20" fillId="0" borderId="3" xfId="3" applyFont="1" applyFill="1" applyBorder="1" applyAlignment="1">
      <alignment horizontal="center" vertical="center"/>
    </xf>
    <xf numFmtId="0" fontId="21" fillId="0" borderId="1" xfId="4" applyNumberFormat="1" applyFont="1" applyFill="1" applyBorder="1" applyAlignment="1">
      <alignment horizontal="center" vertical="center" shrinkToFit="1"/>
    </xf>
    <xf numFmtId="0" fontId="20" fillId="0" borderId="7" xfId="5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  <xf numFmtId="187" fontId="23" fillId="0" borderId="5" xfId="350" applyFont="1" applyFill="1" applyBorder="1" applyAlignment="1">
      <alignment horizontal="center" vertical="center"/>
    </xf>
    <xf numFmtId="0" fontId="24" fillId="0" borderId="1" xfId="5" applyNumberFormat="1" applyFont="1" applyFill="1" applyBorder="1" applyAlignment="1">
      <alignment horizontal="center" vertical="center" wrapText="1"/>
    </xf>
    <xf numFmtId="0" fontId="2" fillId="0" borderId="1" xfId="3" applyFont="1" applyFill="1" applyBorder="1"/>
    <xf numFmtId="0" fontId="3" fillId="0" borderId="1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vertical="center"/>
    </xf>
    <xf numFmtId="187" fontId="26" fillId="0" borderId="1" xfId="5" applyFont="1" applyFill="1" applyBorder="1" applyAlignment="1">
      <alignment vertical="center"/>
    </xf>
    <xf numFmtId="187" fontId="27" fillId="0" borderId="1" xfId="5" applyFont="1" applyFill="1" applyBorder="1" applyAlignment="1">
      <alignment vertical="center"/>
    </xf>
    <xf numFmtId="0" fontId="29" fillId="0" borderId="3" xfId="7" applyFont="1" applyFill="1" applyBorder="1" applyAlignment="1">
      <alignment horizontal="left" vertical="center"/>
    </xf>
    <xf numFmtId="188" fontId="31" fillId="10" borderId="1" xfId="5" applyNumberFormat="1" applyFont="1" applyFill="1" applyBorder="1" applyAlignment="1">
      <alignment vertical="center"/>
    </xf>
    <xf numFmtId="0" fontId="22" fillId="0" borderId="1" xfId="5" applyNumberFormat="1" applyFont="1" applyFill="1" applyBorder="1" applyAlignment="1">
      <alignment horizontal="center" vertical="center" wrapText="1"/>
    </xf>
    <xf numFmtId="0" fontId="32" fillId="0" borderId="3" xfId="3" applyFont="1" applyFill="1" applyBorder="1" applyAlignme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vertical="center"/>
    </xf>
    <xf numFmtId="0" fontId="5" fillId="0" borderId="12" xfId="3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vertical="center"/>
    </xf>
    <xf numFmtId="187" fontId="23" fillId="0" borderId="12" xfId="350" applyFont="1" applyFill="1" applyBorder="1" applyAlignment="1">
      <alignment vertical="center"/>
    </xf>
    <xf numFmtId="188" fontId="35" fillId="0" borderId="12" xfId="5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center"/>
    </xf>
    <xf numFmtId="0" fontId="3" fillId="0" borderId="0" xfId="3" applyFont="1" applyFill="1" applyBorder="1"/>
    <xf numFmtId="187" fontId="44" fillId="0" borderId="1" xfId="350" applyFont="1" applyFill="1" applyBorder="1" applyAlignment="1">
      <alignment vertical="center"/>
    </xf>
    <xf numFmtId="187" fontId="44" fillId="0" borderId="5" xfId="350" applyFont="1" applyFill="1" applyBorder="1" applyAlignment="1">
      <alignment vertical="center"/>
    </xf>
    <xf numFmtId="187" fontId="43" fillId="0" borderId="5" xfId="350" applyFont="1" applyFill="1" applyBorder="1" applyAlignment="1">
      <alignment horizontal="left" vertical="center"/>
    </xf>
    <xf numFmtId="187" fontId="42" fillId="5" borderId="5" xfId="350" applyFont="1" applyFill="1" applyBorder="1" applyAlignment="1">
      <alignment vertical="center"/>
    </xf>
    <xf numFmtId="187" fontId="42" fillId="0" borderId="5" xfId="350" applyFont="1" applyFill="1" applyBorder="1" applyAlignment="1">
      <alignment horizontal="center" vertical="center"/>
    </xf>
    <xf numFmtId="187" fontId="41" fillId="0" borderId="5" xfId="350" applyFont="1" applyFill="1" applyBorder="1" applyAlignment="1">
      <alignment vertical="center"/>
    </xf>
    <xf numFmtId="187" fontId="42" fillId="0" borderId="12" xfId="350" applyFont="1" applyFill="1" applyBorder="1" applyAlignment="1">
      <alignment vertical="center"/>
    </xf>
    <xf numFmtId="0" fontId="124" fillId="0" borderId="5" xfId="3" applyFont="1" applyFill="1" applyBorder="1" applyAlignment="1">
      <alignment horizontal="center" vertical="center"/>
    </xf>
    <xf numFmtId="0" fontId="124" fillId="0" borderId="12" xfId="3" applyFont="1" applyFill="1" applyBorder="1" applyAlignment="1">
      <alignment vertical="center"/>
    </xf>
    <xf numFmtId="0" fontId="4" fillId="5" borderId="3" xfId="3" applyFont="1" applyFill="1" applyBorder="1" applyAlignment="1">
      <alignment horizontal="center" vertical="center"/>
    </xf>
    <xf numFmtId="0" fontId="20" fillId="0" borderId="11" xfId="5" applyNumberFormat="1" applyFont="1" applyFill="1" applyBorder="1" applyAlignment="1">
      <alignment horizontal="center" vertical="center" wrapText="1"/>
    </xf>
    <xf numFmtId="187" fontId="126" fillId="0" borderId="1" xfId="5" applyFont="1" applyFill="1" applyBorder="1" applyAlignment="1">
      <alignment vertical="center"/>
    </xf>
    <xf numFmtId="188" fontId="127" fillId="10" borderId="1" xfId="5" applyNumberFormat="1" applyFont="1" applyFill="1" applyBorder="1" applyAlignment="1">
      <alignment vertical="center"/>
    </xf>
    <xf numFmtId="0" fontId="128" fillId="0" borderId="1" xfId="5" applyNumberFormat="1" applyFont="1" applyFill="1" applyBorder="1" applyAlignment="1">
      <alignment horizontal="center" vertical="center" wrapText="1"/>
    </xf>
    <xf numFmtId="188" fontId="129" fillId="0" borderId="12" xfId="5" applyNumberFormat="1" applyFont="1" applyFill="1" applyBorder="1" applyAlignment="1">
      <alignment vertical="center"/>
    </xf>
    <xf numFmtId="187" fontId="33" fillId="5" borderId="5" xfId="350" applyFont="1" applyFill="1" applyBorder="1" applyAlignment="1">
      <alignment horizontal="center" vertical="center"/>
    </xf>
    <xf numFmtId="188" fontId="30" fillId="10" borderId="1" xfId="5" applyNumberFormat="1" applyFont="1" applyFill="1" applyBorder="1" applyAlignment="1">
      <alignment horizontal="center" vertical="center"/>
    </xf>
    <xf numFmtId="188" fontId="130" fillId="10" borderId="1" xfId="5" applyNumberFormat="1" applyFont="1" applyFill="1" applyBorder="1" applyAlignment="1">
      <alignment horizontal="center" vertical="center"/>
    </xf>
    <xf numFmtId="188" fontId="127" fillId="5" borderId="1" xfId="5" applyNumberFormat="1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0" fontId="21" fillId="0" borderId="5" xfId="4" applyNumberFormat="1" applyFont="1" applyFill="1" applyBorder="1" applyAlignment="1">
      <alignment horizontal="center" vertical="center" shrinkToFit="1"/>
    </xf>
    <xf numFmtId="188" fontId="127" fillId="5" borderId="5" xfId="5" applyNumberFormat="1" applyFont="1" applyFill="1" applyBorder="1" applyAlignment="1">
      <alignment vertical="center"/>
    </xf>
    <xf numFmtId="187" fontId="20" fillId="0" borderId="1" xfId="5" applyFont="1" applyFill="1" applyBorder="1" applyAlignment="1">
      <alignment vertical="center"/>
    </xf>
    <xf numFmtId="0" fontId="20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187" fontId="43" fillId="0" borderId="1" xfId="350" applyFont="1" applyFill="1" applyBorder="1" applyAlignment="1">
      <alignment horizontal="left" vertical="center"/>
    </xf>
    <xf numFmtId="187" fontId="42" fillId="5" borderId="1" xfId="350" applyFont="1" applyFill="1" applyBorder="1" applyAlignment="1">
      <alignment vertical="center"/>
    </xf>
    <xf numFmtId="0" fontId="124" fillId="0" borderId="1" xfId="3" applyFont="1" applyFill="1" applyBorder="1" applyAlignment="1">
      <alignment horizontal="center" vertical="center"/>
    </xf>
    <xf numFmtId="187" fontId="41" fillId="0" borderId="1" xfId="350" applyFont="1" applyFill="1" applyBorder="1" applyAlignment="1">
      <alignment vertical="center"/>
    </xf>
    <xf numFmtId="187" fontId="33" fillId="5" borderId="1" xfId="350" applyFont="1" applyFill="1" applyBorder="1" applyAlignment="1">
      <alignment horizontal="center" vertical="center"/>
    </xf>
    <xf numFmtId="187" fontId="23" fillId="0" borderId="1" xfId="350" applyFont="1" applyFill="1" applyBorder="1" applyAlignment="1">
      <alignment horizontal="left" vertical="center"/>
    </xf>
    <xf numFmtId="187" fontId="132" fillId="0" borderId="1" xfId="5" applyFont="1" applyFill="1" applyBorder="1" applyAlignment="1">
      <alignment horizontal="center" vertical="center"/>
    </xf>
    <xf numFmtId="187" fontId="23" fillId="0" borderId="1" xfId="5" applyFont="1" applyFill="1" applyBorder="1" applyAlignment="1">
      <alignment horizontal="center" vertical="center"/>
    </xf>
    <xf numFmtId="187" fontId="25" fillId="0" borderId="1" xfId="5" applyFont="1" applyFill="1" applyBorder="1" applyAlignment="1">
      <alignment horizontal="center" vertical="center"/>
    </xf>
    <xf numFmtId="187" fontId="25" fillId="0" borderId="1" xfId="350" applyFont="1" applyFill="1" applyBorder="1" applyAlignment="1">
      <alignment vertical="center"/>
    </xf>
    <xf numFmtId="187" fontId="25" fillId="0" borderId="5" xfId="350" applyFont="1" applyFill="1" applyBorder="1" applyAlignment="1">
      <alignment vertical="center"/>
    </xf>
    <xf numFmtId="187" fontId="26" fillId="0" borderId="1" xfId="5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88" fontId="20" fillId="2" borderId="3" xfId="3" applyNumberFormat="1" applyFont="1" applyFill="1" applyBorder="1" applyAlignment="1">
      <alignment horizontal="left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vertical="center"/>
    </xf>
    <xf numFmtId="188" fontId="127" fillId="2" borderId="1" xfId="5" applyNumberFormat="1" applyFont="1" applyFill="1" applyBorder="1" applyAlignment="1">
      <alignment vertical="center"/>
    </xf>
    <xf numFmtId="188" fontId="127" fillId="2" borderId="5" xfId="5" applyNumberFormat="1" applyFont="1" applyFill="1" applyBorder="1" applyAlignment="1">
      <alignment vertical="center"/>
    </xf>
    <xf numFmtId="187" fontId="23" fillId="2" borderId="5" xfId="350" applyFont="1" applyFill="1" applyBorder="1" applyAlignment="1">
      <alignment horizontal="left" vertical="center"/>
    </xf>
    <xf numFmtId="187" fontId="132" fillId="2" borderId="3" xfId="5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3" applyFont="1" applyFill="1" applyBorder="1" applyAlignment="1">
      <alignment vertical="center"/>
    </xf>
    <xf numFmtId="0" fontId="0" fillId="0" borderId="0" xfId="0"/>
    <xf numFmtId="0" fontId="20" fillId="0" borderId="0" xfId="961" applyFont="1" applyAlignment="1">
      <alignment horizontal="center"/>
    </xf>
    <xf numFmtId="0" fontId="20" fillId="0" borderId="2" xfId="961" applyFont="1" applyBorder="1" applyAlignment="1">
      <alignment horizontal="center"/>
    </xf>
    <xf numFmtId="0" fontId="3" fillId="0" borderId="2" xfId="0" applyFont="1" applyBorder="1"/>
    <xf numFmtId="0" fontId="3" fillId="0" borderId="0" xfId="0" applyFont="1"/>
    <xf numFmtId="0" fontId="45" fillId="3" borderId="1" xfId="628" applyFont="1" applyFill="1" applyBorder="1" applyAlignment="1">
      <alignment horizontal="center" vertical="center" wrapText="1"/>
    </xf>
    <xf numFmtId="0" fontId="1" fillId="0" borderId="0" xfId="673"/>
    <xf numFmtId="0" fontId="3" fillId="0" borderId="0" xfId="673" applyFont="1"/>
    <xf numFmtId="0" fontId="46" fillId="0" borderId="0" xfId="628"/>
    <xf numFmtId="0" fontId="45" fillId="0" borderId="0" xfId="628" applyFont="1"/>
    <xf numFmtId="0" fontId="29" fillId="0" borderId="0" xfId="628" applyFont="1"/>
    <xf numFmtId="0" fontId="45" fillId="5" borderId="0" xfId="628" applyFont="1" applyFill="1"/>
    <xf numFmtId="0" fontId="45" fillId="0" borderId="0" xfId="628" applyFont="1" applyAlignment="1">
      <alignment horizontal="center" vertical="center"/>
    </xf>
    <xf numFmtId="0" fontId="45" fillId="6" borderId="0" xfId="628" applyFont="1" applyFill="1"/>
    <xf numFmtId="0" fontId="45" fillId="0" borderId="0" xfId="628" applyFont="1" applyAlignment="1">
      <alignment horizontal="center" vertical="center" wrapText="1"/>
    </xf>
    <xf numFmtId="0" fontId="137" fillId="0" borderId="0" xfId="628" applyFont="1" applyAlignment="1">
      <alignment vertical="center" wrapText="1"/>
    </xf>
    <xf numFmtId="0" fontId="4" fillId="0" borderId="0" xfId="0" applyFont="1"/>
    <xf numFmtId="0" fontId="3" fillId="5" borderId="3" xfId="0" applyFont="1" applyFill="1" applyBorder="1" applyAlignment="1">
      <alignment readingOrder="1"/>
    </xf>
    <xf numFmtId="0" fontId="4" fillId="5" borderId="4" xfId="0" applyFont="1" applyFill="1" applyBorder="1"/>
    <xf numFmtId="0" fontId="4" fillId="5" borderId="3" xfId="0" applyFont="1" applyFill="1" applyBorder="1"/>
    <xf numFmtId="0" fontId="4" fillId="5" borderId="5" xfId="0" applyFont="1" applyFill="1" applyBorder="1"/>
    <xf numFmtId="0" fontId="3" fillId="0" borderId="1" xfId="0" applyFont="1" applyBorder="1" applyAlignment="1">
      <alignment horizontal="left" vertical="center" readingOrder="1"/>
    </xf>
    <xf numFmtId="0" fontId="4" fillId="0" borderId="4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3" fillId="0" borderId="1" xfId="0" applyFont="1" applyBorder="1" applyAlignment="1">
      <alignment vertical="center" readingOrder="1"/>
    </xf>
    <xf numFmtId="0" fontId="20" fillId="0" borderId="4" xfId="0" applyFont="1" applyBorder="1" applyAlignment="1">
      <alignment vertical="center"/>
    </xf>
    <xf numFmtId="0" fontId="14" fillId="0" borderId="1" xfId="0" applyFont="1" applyBorder="1" applyAlignment="1">
      <alignment vertical="center" readingOrder="1"/>
    </xf>
    <xf numFmtId="0" fontId="40" fillId="4" borderId="1" xfId="0" applyFont="1" applyFill="1" applyBorder="1" applyAlignment="1">
      <alignment horizontal="left" readingOrder="1"/>
    </xf>
    <xf numFmtId="0" fontId="4" fillId="0" borderId="4" xfId="0" applyFont="1" applyBorder="1"/>
    <xf numFmtId="0" fontId="3" fillId="4" borderId="1" xfId="0" applyFont="1" applyFill="1" applyBorder="1" applyAlignment="1">
      <alignment horizontal="left" readingOrder="1"/>
    </xf>
    <xf numFmtId="0" fontId="4" fillId="0" borderId="1" xfId="0" applyFont="1" applyBorder="1"/>
    <xf numFmtId="0" fontId="4" fillId="0" borderId="3" xfId="0" applyFont="1" applyBorder="1"/>
    <xf numFmtId="0" fontId="20" fillId="0" borderId="4" xfId="0" applyFont="1" applyBorder="1"/>
    <xf numFmtId="0" fontId="4" fillId="0" borderId="5" xfId="0" applyFont="1" applyBorder="1"/>
    <xf numFmtId="0" fontId="4" fillId="0" borderId="3" xfId="0" applyFont="1" applyBorder="1" applyAlignment="1">
      <alignment vertical="center"/>
    </xf>
    <xf numFmtId="0" fontId="3" fillId="0" borderId="0" xfId="673" applyFont="1" applyAlignment="1">
      <alignment vertical="center"/>
    </xf>
    <xf numFmtId="0" fontId="40" fillId="0" borderId="1" xfId="0" applyFont="1" applyBorder="1" applyAlignment="1">
      <alignment readingOrder="1"/>
    </xf>
    <xf numFmtId="0" fontId="4" fillId="0" borderId="1" xfId="0" applyFont="1" applyBorder="1" applyAlignment="1">
      <alignment horizontal="center"/>
    </xf>
    <xf numFmtId="0" fontId="133" fillId="0" borderId="1" xfId="0" applyFont="1" applyBorder="1" applyAlignment="1">
      <alignment vertical="center" readingOrder="1"/>
    </xf>
    <xf numFmtId="0" fontId="4" fillId="0" borderId="1" xfId="0" applyFont="1" applyBorder="1" applyAlignment="1">
      <alignment vertical="center" readingOrder="1"/>
    </xf>
    <xf numFmtId="0" fontId="45" fillId="0" borderId="0" xfId="0" applyFont="1"/>
    <xf numFmtId="0" fontId="4" fillId="0" borderId="0" xfId="0" applyFont="1" applyAlignment="1">
      <alignment horizontal="left"/>
    </xf>
    <xf numFmtId="17" fontId="5" fillId="2" borderId="1" xfId="0" applyNumberFormat="1" applyFont="1" applyFill="1" applyBorder="1" applyAlignment="1">
      <alignment horizontal="center" vertical="center"/>
    </xf>
    <xf numFmtId="49" fontId="134" fillId="0" borderId="1" xfId="628" applyNumberFormat="1" applyFont="1" applyBorder="1" applyAlignment="1" applyProtection="1">
      <alignment horizontal="center" vertical="center"/>
      <protection hidden="1"/>
    </xf>
    <xf numFmtId="0" fontId="45" fillId="0" borderId="1" xfId="628" applyFont="1" applyBorder="1" applyAlignment="1" applyProtection="1">
      <alignment horizontal="center" vertical="center"/>
      <protection hidden="1"/>
    </xf>
    <xf numFmtId="49" fontId="45" fillId="0" borderId="1" xfId="628" applyNumberFormat="1" applyFont="1" applyBorder="1" applyAlignment="1" applyProtection="1">
      <alignment horizontal="center" vertical="center"/>
      <protection locked="0"/>
    </xf>
    <xf numFmtId="49" fontId="135" fillId="0" borderId="1" xfId="628" applyNumberFormat="1" applyFont="1" applyBorder="1" applyAlignment="1" applyProtection="1">
      <alignment horizontal="center" vertical="center"/>
      <protection locked="0"/>
    </xf>
    <xf numFmtId="49" fontId="136" fillId="0" borderId="1" xfId="628" applyNumberFormat="1" applyFont="1" applyBorder="1" applyAlignment="1" applyProtection="1">
      <alignment horizontal="center" vertical="center"/>
      <protection hidden="1"/>
    </xf>
    <xf numFmtId="49" fontId="135" fillId="0" borderId="1" xfId="628" applyNumberFormat="1" applyFont="1" applyBorder="1" applyAlignment="1" applyProtection="1">
      <alignment horizontal="center" vertical="center"/>
      <protection hidden="1"/>
    </xf>
    <xf numFmtId="0" fontId="135" fillId="0" borderId="1" xfId="628" applyFont="1" applyBorder="1" applyAlignment="1" applyProtection="1">
      <alignment horizontal="center" vertical="center"/>
      <protection hidden="1"/>
    </xf>
    <xf numFmtId="49" fontId="4" fillId="0" borderId="1" xfId="0" applyNumberFormat="1" applyFont="1" applyBorder="1" applyAlignment="1">
      <alignment horizontal="center"/>
    </xf>
    <xf numFmtId="187" fontId="42" fillId="0" borderId="1" xfId="350" applyFont="1" applyFill="1" applyBorder="1" applyAlignment="1">
      <alignment horizontal="center" vertical="center"/>
    </xf>
    <xf numFmtId="0" fontId="21" fillId="0" borderId="1" xfId="4" applyNumberFormat="1" applyFont="1" applyFill="1" applyBorder="1" applyAlignment="1">
      <alignment horizontal="center" vertical="center" shrinkToFit="1"/>
    </xf>
    <xf numFmtId="187" fontId="23" fillId="0" borderId="1" xfId="35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vertical="center"/>
    </xf>
    <xf numFmtId="188" fontId="36" fillId="0" borderId="2" xfId="3" applyNumberFormat="1" applyFont="1" applyFill="1" applyBorder="1" applyAlignment="1">
      <alignment vertical="center"/>
    </xf>
    <xf numFmtId="0" fontId="3" fillId="0" borderId="2" xfId="3" applyFont="1" applyFill="1" applyBorder="1" applyAlignment="1">
      <alignment vertical="center"/>
    </xf>
    <xf numFmtId="187" fontId="25" fillId="0" borderId="2" xfId="350" applyFont="1" applyFill="1" applyBorder="1" applyAlignment="1">
      <alignment vertical="center"/>
    </xf>
    <xf numFmtId="187" fontId="23" fillId="0" borderId="5" xfId="350" applyFont="1" applyFill="1" applyBorder="1" applyAlignment="1">
      <alignment horizontal="left" vertical="center"/>
    </xf>
    <xf numFmtId="187" fontId="31" fillId="0" borderId="1" xfId="5" applyFont="1" applyFill="1" applyBorder="1" applyAlignment="1">
      <alignment horizontal="center" vertical="center"/>
    </xf>
    <xf numFmtId="187" fontId="34" fillId="0" borderId="1" xfId="5" applyFont="1" applyFill="1" applyBorder="1" applyAlignment="1">
      <alignment horizontal="center" vertical="center"/>
    </xf>
    <xf numFmtId="188" fontId="20" fillId="0" borderId="3" xfId="3" applyNumberFormat="1" applyFont="1" applyFill="1" applyBorder="1" applyAlignment="1">
      <alignment horizontal="left" vertical="center"/>
    </xf>
    <xf numFmtId="187" fontId="38" fillId="0" borderId="1" xfId="5" applyFont="1" applyFill="1" applyBorder="1" applyAlignment="1">
      <alignment horizontal="center" vertical="center"/>
    </xf>
    <xf numFmtId="187" fontId="39" fillId="0" borderId="1" xfId="5" applyFont="1" applyFill="1" applyBorder="1" applyAlignment="1">
      <alignment horizontal="center" vertical="center"/>
    </xf>
    <xf numFmtId="187" fontId="44" fillId="0" borderId="1" xfId="350" applyFont="1" applyFill="1" applyBorder="1" applyAlignment="1">
      <alignment vertical="center"/>
    </xf>
    <xf numFmtId="187" fontId="44" fillId="0" borderId="2" xfId="350" applyFont="1" applyFill="1" applyBorder="1" applyAlignment="1">
      <alignment vertical="center"/>
    </xf>
    <xf numFmtId="187" fontId="42" fillId="0" borderId="5" xfId="350" applyFont="1" applyFill="1" applyBorder="1" applyAlignment="1">
      <alignment horizontal="left" vertical="center"/>
    </xf>
    <xf numFmtId="187" fontId="123" fillId="0" borderId="5" xfId="350" applyFont="1" applyFill="1" applyBorder="1" applyAlignment="1">
      <alignment vertical="center"/>
    </xf>
    <xf numFmtId="0" fontId="13" fillId="0" borderId="3" xfId="3" applyFont="1" applyFill="1" applyBorder="1" applyAlignment="1">
      <alignment vertical="center"/>
    </xf>
    <xf numFmtId="0" fontId="125" fillId="0" borderId="2" xfId="3" applyFont="1" applyFill="1" applyBorder="1" applyAlignment="1">
      <alignment vertical="center"/>
    </xf>
    <xf numFmtId="188" fontId="129" fillId="0" borderId="2" xfId="3" applyNumberFormat="1" applyFont="1" applyFill="1" applyBorder="1" applyAlignment="1">
      <alignment vertical="center"/>
    </xf>
    <xf numFmtId="188" fontId="127" fillId="5" borderId="1" xfId="5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4" fontId="144" fillId="0" borderId="0" xfId="0" applyNumberFormat="1" applyFont="1"/>
    <xf numFmtId="0" fontId="145" fillId="0" borderId="0" xfId="0" applyFont="1"/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43" fillId="0" borderId="0" xfId="0" applyFont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43" fontId="4" fillId="2" borderId="1" xfId="1" applyFont="1" applyFill="1" applyBorder="1"/>
    <xf numFmtId="0" fontId="20" fillId="33" borderId="11" xfId="3" applyFont="1" applyFill="1" applyBorder="1" applyAlignment="1">
      <alignment horizontal="center" vertical="center"/>
    </xf>
    <xf numFmtId="188" fontId="31" fillId="2" borderId="1" xfId="5" applyNumberFormat="1" applyFont="1" applyFill="1" applyBorder="1" applyAlignment="1">
      <alignment vertical="center"/>
    </xf>
    <xf numFmtId="187" fontId="31" fillId="2" borderId="1" xfId="5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7" fontId="4" fillId="34" borderId="1" xfId="0" applyNumberFormat="1" applyFont="1" applyFill="1" applyBorder="1" applyAlignment="1">
      <alignment horizontal="center" wrapText="1"/>
    </xf>
    <xf numFmtId="17" fontId="4" fillId="34" borderId="1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43" fontId="3" fillId="0" borderId="1" xfId="1" applyFont="1" applyFill="1" applyBorder="1" applyAlignment="1">
      <alignment vertical="top"/>
    </xf>
    <xf numFmtId="0" fontId="147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187" fontId="5" fillId="0" borderId="3" xfId="5" applyFont="1" applyFill="1" applyBorder="1" applyAlignment="1">
      <alignment horizontal="center" vertical="center"/>
    </xf>
    <xf numFmtId="187" fontId="5" fillId="0" borderId="5" xfId="5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5" borderId="4" xfId="0" applyFont="1" applyFill="1" applyBorder="1" applyAlignment="1">
      <alignment horizontal="center" readingOrder="1"/>
    </xf>
    <xf numFmtId="0" fontId="3" fillId="5" borderId="5" xfId="0" applyFont="1" applyFill="1" applyBorder="1" applyAlignment="1">
      <alignment horizontal="center" readingOrder="1"/>
    </xf>
    <xf numFmtId="0" fontId="142" fillId="0" borderId="0" xfId="628" applyFont="1" applyAlignment="1">
      <alignment horizontal="center" vertical="center"/>
    </xf>
    <xf numFmtId="17" fontId="142" fillId="0" borderId="0" xfId="628" applyNumberFormat="1" applyFont="1" applyAlignment="1">
      <alignment horizontal="center" vertical="center"/>
    </xf>
    <xf numFmtId="0" fontId="5" fillId="2" borderId="3" xfId="961" applyFont="1" applyFill="1" applyBorder="1" applyAlignment="1">
      <alignment horizontal="center" vertical="center"/>
    </xf>
    <xf numFmtId="0" fontId="5" fillId="2" borderId="4" xfId="961" applyFont="1" applyFill="1" applyBorder="1" applyAlignment="1">
      <alignment horizontal="center" vertical="center"/>
    </xf>
    <xf numFmtId="17" fontId="5" fillId="2" borderId="3" xfId="0" applyNumberFormat="1" applyFont="1" applyFill="1" applyBorder="1" applyAlignment="1">
      <alignment horizontal="center" vertical="center"/>
    </xf>
    <xf numFmtId="17" fontId="5" fillId="2" borderId="4" xfId="0" applyNumberFormat="1" applyFont="1" applyFill="1" applyBorder="1" applyAlignment="1">
      <alignment horizontal="center" vertical="center"/>
    </xf>
    <xf numFmtId="17" fontId="5" fillId="2" borderId="5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87" fontId="5" fillId="0" borderId="3" xfId="5" applyFont="1" applyFill="1" applyBorder="1" applyAlignment="1">
      <alignment horizontal="center"/>
    </xf>
    <xf numFmtId="187" fontId="5" fillId="0" borderId="4" xfId="5" applyFont="1" applyFill="1" applyBorder="1" applyAlignment="1">
      <alignment horizontal="center"/>
    </xf>
    <xf numFmtId="187" fontId="5" fillId="0" borderId="5" xfId="5" applyFont="1" applyFill="1" applyBorder="1" applyAlignment="1">
      <alignment horizontal="center"/>
    </xf>
    <xf numFmtId="0" fontId="3" fillId="0" borderId="22" xfId="0" applyFont="1" applyBorder="1"/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6" fillId="35" borderId="6" xfId="0" applyFont="1" applyFill="1" applyBorder="1" applyAlignment="1">
      <alignment horizontal="center" vertical="center"/>
    </xf>
    <xf numFmtId="17" fontId="4" fillId="35" borderId="7" xfId="0" applyNumberFormat="1" applyFont="1" applyFill="1" applyBorder="1" applyAlignment="1">
      <alignment horizontal="center" vertical="center" wrapText="1"/>
    </xf>
    <xf numFmtId="17" fontId="4" fillId="35" borderId="7" xfId="0" applyNumberFormat="1" applyFont="1" applyFill="1" applyBorder="1" applyAlignment="1">
      <alignment horizontal="center" wrapText="1"/>
    </xf>
    <xf numFmtId="43" fontId="3" fillId="35" borderId="1" xfId="1" applyFont="1" applyFill="1" applyBorder="1"/>
    <xf numFmtId="0" fontId="143" fillId="0" borderId="0" xfId="0" applyFont="1"/>
    <xf numFmtId="43" fontId="32" fillId="0" borderId="1" xfId="1" applyFont="1" applyFill="1" applyBorder="1"/>
    <xf numFmtId="0" fontId="6" fillId="0" borderId="0" xfId="0" applyFont="1" applyBorder="1" applyAlignment="1">
      <alignment horizontal="center"/>
    </xf>
  </cellXfs>
  <cellStyles count="963">
    <cellStyle name="20% - Accent1" xfId="13" xr:uid="{00000000-0005-0000-0000-000000000000}"/>
    <cellStyle name="20% - Accent1 2" xfId="14" xr:uid="{00000000-0005-0000-0000-000001000000}"/>
    <cellStyle name="20% - Accent1 3" xfId="15" xr:uid="{00000000-0005-0000-0000-000002000000}"/>
    <cellStyle name="20% - Accent1 4" xfId="16" xr:uid="{00000000-0005-0000-0000-000003000000}"/>
    <cellStyle name="20% - Accent1 5" xfId="17" xr:uid="{00000000-0005-0000-0000-000004000000}"/>
    <cellStyle name="20% - Accent1 6" xfId="18" xr:uid="{00000000-0005-0000-0000-000005000000}"/>
    <cellStyle name="20% - Accent2" xfId="19" xr:uid="{00000000-0005-0000-0000-000006000000}"/>
    <cellStyle name="20% - Accent2 2" xfId="20" xr:uid="{00000000-0005-0000-0000-000007000000}"/>
    <cellStyle name="20% - Accent2 3" xfId="21" xr:uid="{00000000-0005-0000-0000-000008000000}"/>
    <cellStyle name="20% - Accent2 4" xfId="22" xr:uid="{00000000-0005-0000-0000-000009000000}"/>
    <cellStyle name="20% - Accent2 5" xfId="23" xr:uid="{00000000-0005-0000-0000-00000A000000}"/>
    <cellStyle name="20% - Accent2 6" xfId="24" xr:uid="{00000000-0005-0000-0000-00000B000000}"/>
    <cellStyle name="20% - Accent3" xfId="25" xr:uid="{00000000-0005-0000-0000-00000C000000}"/>
    <cellStyle name="20% - Accent3 2" xfId="26" xr:uid="{00000000-0005-0000-0000-00000D000000}"/>
    <cellStyle name="20% - Accent3 3" xfId="27" xr:uid="{00000000-0005-0000-0000-00000E000000}"/>
    <cellStyle name="20% - Accent3 4" xfId="28" xr:uid="{00000000-0005-0000-0000-00000F000000}"/>
    <cellStyle name="20% - Accent3 5" xfId="29" xr:uid="{00000000-0005-0000-0000-000010000000}"/>
    <cellStyle name="20% - Accent3 6" xfId="30" xr:uid="{00000000-0005-0000-0000-000011000000}"/>
    <cellStyle name="20% - Accent4" xfId="31" xr:uid="{00000000-0005-0000-0000-000012000000}"/>
    <cellStyle name="20% - Accent4 2" xfId="32" xr:uid="{00000000-0005-0000-0000-000013000000}"/>
    <cellStyle name="20% - Accent4 3" xfId="33" xr:uid="{00000000-0005-0000-0000-000014000000}"/>
    <cellStyle name="20% - Accent4 4" xfId="34" xr:uid="{00000000-0005-0000-0000-000015000000}"/>
    <cellStyle name="20% - Accent4 5" xfId="35" xr:uid="{00000000-0005-0000-0000-000016000000}"/>
    <cellStyle name="20% - Accent4 6" xfId="36" xr:uid="{00000000-0005-0000-0000-000017000000}"/>
    <cellStyle name="20% - Accent5" xfId="37" xr:uid="{00000000-0005-0000-0000-000018000000}"/>
    <cellStyle name="20% - Accent5 2" xfId="38" xr:uid="{00000000-0005-0000-0000-000019000000}"/>
    <cellStyle name="20% - Accent5 3" xfId="39" xr:uid="{00000000-0005-0000-0000-00001A000000}"/>
    <cellStyle name="20% - Accent5 4" xfId="40" xr:uid="{00000000-0005-0000-0000-00001B000000}"/>
    <cellStyle name="20% - Accent5 5" xfId="41" xr:uid="{00000000-0005-0000-0000-00001C000000}"/>
    <cellStyle name="20% - Accent5 6" xfId="42" xr:uid="{00000000-0005-0000-0000-00001D000000}"/>
    <cellStyle name="20% - Accent6" xfId="43" xr:uid="{00000000-0005-0000-0000-00001E000000}"/>
    <cellStyle name="20% - Accent6 2" xfId="44" xr:uid="{00000000-0005-0000-0000-00001F000000}"/>
    <cellStyle name="20% - Accent6 3" xfId="45" xr:uid="{00000000-0005-0000-0000-000020000000}"/>
    <cellStyle name="20% - Accent6 4" xfId="46" xr:uid="{00000000-0005-0000-0000-000021000000}"/>
    <cellStyle name="20% - Accent6 5" xfId="47" xr:uid="{00000000-0005-0000-0000-000022000000}"/>
    <cellStyle name="20% - Accent6 6" xfId="48" xr:uid="{00000000-0005-0000-0000-000023000000}"/>
    <cellStyle name="20% - ส่วนที่ถูกเน้น1 2" xfId="49" xr:uid="{00000000-0005-0000-0000-000024000000}"/>
    <cellStyle name="20% - ส่วนที่ถูกเน้น1 2 2" xfId="50" xr:uid="{00000000-0005-0000-0000-000025000000}"/>
    <cellStyle name="20% - ส่วนที่ถูกเน้น1 3" xfId="51" xr:uid="{00000000-0005-0000-0000-000026000000}"/>
    <cellStyle name="20% - ส่วนที่ถูกเน้น1 4" xfId="52" xr:uid="{00000000-0005-0000-0000-000027000000}"/>
    <cellStyle name="20% - ส่วนที่ถูกเน้น1 5" xfId="53" xr:uid="{00000000-0005-0000-0000-000028000000}"/>
    <cellStyle name="20% - ส่วนที่ถูกเน้น1 6" xfId="54" xr:uid="{00000000-0005-0000-0000-000029000000}"/>
    <cellStyle name="20% - ส่วนที่ถูกเน้น2 2" xfId="55" xr:uid="{00000000-0005-0000-0000-00002A000000}"/>
    <cellStyle name="20% - ส่วนที่ถูกเน้น2 2 2" xfId="56" xr:uid="{00000000-0005-0000-0000-00002B000000}"/>
    <cellStyle name="20% - ส่วนที่ถูกเน้น2 3" xfId="57" xr:uid="{00000000-0005-0000-0000-00002C000000}"/>
    <cellStyle name="20% - ส่วนที่ถูกเน้น2 4" xfId="58" xr:uid="{00000000-0005-0000-0000-00002D000000}"/>
    <cellStyle name="20% - ส่วนที่ถูกเน้น2 5" xfId="59" xr:uid="{00000000-0005-0000-0000-00002E000000}"/>
    <cellStyle name="20% - ส่วนที่ถูกเน้น2 6" xfId="60" xr:uid="{00000000-0005-0000-0000-00002F000000}"/>
    <cellStyle name="20% - ส่วนที่ถูกเน้น3 2" xfId="61" xr:uid="{00000000-0005-0000-0000-000030000000}"/>
    <cellStyle name="20% - ส่วนที่ถูกเน้น3 2 2" xfId="62" xr:uid="{00000000-0005-0000-0000-000031000000}"/>
    <cellStyle name="20% - ส่วนที่ถูกเน้น3 3" xfId="63" xr:uid="{00000000-0005-0000-0000-000032000000}"/>
    <cellStyle name="20% - ส่วนที่ถูกเน้น3 4" xfId="64" xr:uid="{00000000-0005-0000-0000-000033000000}"/>
    <cellStyle name="20% - ส่วนที่ถูกเน้น3 5" xfId="65" xr:uid="{00000000-0005-0000-0000-000034000000}"/>
    <cellStyle name="20% - ส่วนที่ถูกเน้น3 6" xfId="66" xr:uid="{00000000-0005-0000-0000-000035000000}"/>
    <cellStyle name="20% - ส่วนที่ถูกเน้น4 2" xfId="67" xr:uid="{00000000-0005-0000-0000-000036000000}"/>
    <cellStyle name="20% - ส่วนที่ถูกเน้น4 2 2" xfId="68" xr:uid="{00000000-0005-0000-0000-000037000000}"/>
    <cellStyle name="20% - ส่วนที่ถูกเน้น4 3" xfId="69" xr:uid="{00000000-0005-0000-0000-000038000000}"/>
    <cellStyle name="20% - ส่วนที่ถูกเน้น4 4" xfId="70" xr:uid="{00000000-0005-0000-0000-000039000000}"/>
    <cellStyle name="20% - ส่วนที่ถูกเน้น4 5" xfId="71" xr:uid="{00000000-0005-0000-0000-00003A000000}"/>
    <cellStyle name="20% - ส่วนที่ถูกเน้น4 6" xfId="72" xr:uid="{00000000-0005-0000-0000-00003B000000}"/>
    <cellStyle name="20% - ส่วนที่ถูกเน้น5 2" xfId="73" xr:uid="{00000000-0005-0000-0000-00003C000000}"/>
    <cellStyle name="20% - ส่วนที่ถูกเน้น5 2 2" xfId="74" xr:uid="{00000000-0005-0000-0000-00003D000000}"/>
    <cellStyle name="20% - ส่วนที่ถูกเน้น5 3" xfId="75" xr:uid="{00000000-0005-0000-0000-00003E000000}"/>
    <cellStyle name="20% - ส่วนที่ถูกเน้น5 4" xfId="76" xr:uid="{00000000-0005-0000-0000-00003F000000}"/>
    <cellStyle name="20% - ส่วนที่ถูกเน้น5 5" xfId="77" xr:uid="{00000000-0005-0000-0000-000040000000}"/>
    <cellStyle name="20% - ส่วนที่ถูกเน้น5 6" xfId="78" xr:uid="{00000000-0005-0000-0000-000041000000}"/>
    <cellStyle name="20% - ส่วนที่ถูกเน้น6 2" xfId="79" xr:uid="{00000000-0005-0000-0000-000042000000}"/>
    <cellStyle name="20% - ส่วนที่ถูกเน้น6 2 2" xfId="80" xr:uid="{00000000-0005-0000-0000-000043000000}"/>
    <cellStyle name="20% - ส่วนที่ถูกเน้น6 3" xfId="81" xr:uid="{00000000-0005-0000-0000-000044000000}"/>
    <cellStyle name="20% - ส่วนที่ถูกเน้น6 4" xfId="82" xr:uid="{00000000-0005-0000-0000-000045000000}"/>
    <cellStyle name="20% - ส่วนที่ถูกเน้น6 5" xfId="83" xr:uid="{00000000-0005-0000-0000-000046000000}"/>
    <cellStyle name="20% - ส่วนที่ถูกเน้น6 6" xfId="84" xr:uid="{00000000-0005-0000-0000-000047000000}"/>
    <cellStyle name="40% - Accent1" xfId="85" xr:uid="{00000000-0005-0000-0000-000048000000}"/>
    <cellStyle name="40% - Accent1 2" xfId="86" xr:uid="{00000000-0005-0000-0000-000049000000}"/>
    <cellStyle name="40% - Accent1 3" xfId="87" xr:uid="{00000000-0005-0000-0000-00004A000000}"/>
    <cellStyle name="40% - Accent1 4" xfId="88" xr:uid="{00000000-0005-0000-0000-00004B000000}"/>
    <cellStyle name="40% - Accent1 5" xfId="89" xr:uid="{00000000-0005-0000-0000-00004C000000}"/>
    <cellStyle name="40% - Accent1 6" xfId="90" xr:uid="{00000000-0005-0000-0000-00004D000000}"/>
    <cellStyle name="40% - Accent2" xfId="91" xr:uid="{00000000-0005-0000-0000-00004E000000}"/>
    <cellStyle name="40% - Accent2 2" xfId="92" xr:uid="{00000000-0005-0000-0000-00004F000000}"/>
    <cellStyle name="40% - Accent2 3" xfId="93" xr:uid="{00000000-0005-0000-0000-000050000000}"/>
    <cellStyle name="40% - Accent2 4" xfId="94" xr:uid="{00000000-0005-0000-0000-000051000000}"/>
    <cellStyle name="40% - Accent2 5" xfId="95" xr:uid="{00000000-0005-0000-0000-000052000000}"/>
    <cellStyle name="40% - Accent2 6" xfId="96" xr:uid="{00000000-0005-0000-0000-000053000000}"/>
    <cellStyle name="40% - Accent3" xfId="97" xr:uid="{00000000-0005-0000-0000-000054000000}"/>
    <cellStyle name="40% - Accent3 2" xfId="98" xr:uid="{00000000-0005-0000-0000-000055000000}"/>
    <cellStyle name="40% - Accent3 3" xfId="99" xr:uid="{00000000-0005-0000-0000-000056000000}"/>
    <cellStyle name="40% - Accent3 4" xfId="100" xr:uid="{00000000-0005-0000-0000-000057000000}"/>
    <cellStyle name="40% - Accent3 5" xfId="101" xr:uid="{00000000-0005-0000-0000-000058000000}"/>
    <cellStyle name="40% - Accent3 6" xfId="102" xr:uid="{00000000-0005-0000-0000-000059000000}"/>
    <cellStyle name="40% - Accent4" xfId="103" xr:uid="{00000000-0005-0000-0000-00005A000000}"/>
    <cellStyle name="40% - Accent4 2" xfId="104" xr:uid="{00000000-0005-0000-0000-00005B000000}"/>
    <cellStyle name="40% - Accent4 3" xfId="105" xr:uid="{00000000-0005-0000-0000-00005C000000}"/>
    <cellStyle name="40% - Accent4 4" xfId="106" xr:uid="{00000000-0005-0000-0000-00005D000000}"/>
    <cellStyle name="40% - Accent4 5" xfId="107" xr:uid="{00000000-0005-0000-0000-00005E000000}"/>
    <cellStyle name="40% - Accent4 6" xfId="108" xr:uid="{00000000-0005-0000-0000-00005F000000}"/>
    <cellStyle name="40% - Accent5" xfId="109" xr:uid="{00000000-0005-0000-0000-000060000000}"/>
    <cellStyle name="40% - Accent5 2" xfId="110" xr:uid="{00000000-0005-0000-0000-000061000000}"/>
    <cellStyle name="40% - Accent5 3" xfId="111" xr:uid="{00000000-0005-0000-0000-000062000000}"/>
    <cellStyle name="40% - Accent5 4" xfId="112" xr:uid="{00000000-0005-0000-0000-000063000000}"/>
    <cellStyle name="40% - Accent5 5" xfId="113" xr:uid="{00000000-0005-0000-0000-000064000000}"/>
    <cellStyle name="40% - Accent5 6" xfId="114" xr:uid="{00000000-0005-0000-0000-000065000000}"/>
    <cellStyle name="40% - Accent6" xfId="115" xr:uid="{00000000-0005-0000-0000-000066000000}"/>
    <cellStyle name="40% - Accent6 2" xfId="116" xr:uid="{00000000-0005-0000-0000-000067000000}"/>
    <cellStyle name="40% - Accent6 3" xfId="117" xr:uid="{00000000-0005-0000-0000-000068000000}"/>
    <cellStyle name="40% - Accent6 4" xfId="118" xr:uid="{00000000-0005-0000-0000-000069000000}"/>
    <cellStyle name="40% - Accent6 5" xfId="119" xr:uid="{00000000-0005-0000-0000-00006A000000}"/>
    <cellStyle name="40% - Accent6 6" xfId="120" xr:uid="{00000000-0005-0000-0000-00006B000000}"/>
    <cellStyle name="40% - ส่วนที่ถูกเน้น1 2" xfId="121" xr:uid="{00000000-0005-0000-0000-00006C000000}"/>
    <cellStyle name="40% - ส่วนที่ถูกเน้น1 2 2" xfId="122" xr:uid="{00000000-0005-0000-0000-00006D000000}"/>
    <cellStyle name="40% - ส่วนที่ถูกเน้น1 3" xfId="123" xr:uid="{00000000-0005-0000-0000-00006E000000}"/>
    <cellStyle name="40% - ส่วนที่ถูกเน้น1 4" xfId="124" xr:uid="{00000000-0005-0000-0000-00006F000000}"/>
    <cellStyle name="40% - ส่วนที่ถูกเน้น1 5" xfId="125" xr:uid="{00000000-0005-0000-0000-000070000000}"/>
    <cellStyle name="40% - ส่วนที่ถูกเน้น1 6" xfId="126" xr:uid="{00000000-0005-0000-0000-000071000000}"/>
    <cellStyle name="40% - ส่วนที่ถูกเน้น2 2" xfId="127" xr:uid="{00000000-0005-0000-0000-000072000000}"/>
    <cellStyle name="40% - ส่วนที่ถูกเน้น2 2 2" xfId="128" xr:uid="{00000000-0005-0000-0000-000073000000}"/>
    <cellStyle name="40% - ส่วนที่ถูกเน้น2 3" xfId="129" xr:uid="{00000000-0005-0000-0000-000074000000}"/>
    <cellStyle name="40% - ส่วนที่ถูกเน้น2 4" xfId="130" xr:uid="{00000000-0005-0000-0000-000075000000}"/>
    <cellStyle name="40% - ส่วนที่ถูกเน้น2 5" xfId="131" xr:uid="{00000000-0005-0000-0000-000076000000}"/>
    <cellStyle name="40% - ส่วนที่ถูกเน้น2 6" xfId="132" xr:uid="{00000000-0005-0000-0000-000077000000}"/>
    <cellStyle name="40% - ส่วนที่ถูกเน้น3 2" xfId="133" xr:uid="{00000000-0005-0000-0000-000078000000}"/>
    <cellStyle name="40% - ส่วนที่ถูกเน้น3 2 2" xfId="134" xr:uid="{00000000-0005-0000-0000-000079000000}"/>
    <cellStyle name="40% - ส่วนที่ถูกเน้น3 3" xfId="135" xr:uid="{00000000-0005-0000-0000-00007A000000}"/>
    <cellStyle name="40% - ส่วนที่ถูกเน้น3 4" xfId="136" xr:uid="{00000000-0005-0000-0000-00007B000000}"/>
    <cellStyle name="40% - ส่วนที่ถูกเน้น3 5" xfId="137" xr:uid="{00000000-0005-0000-0000-00007C000000}"/>
    <cellStyle name="40% - ส่วนที่ถูกเน้น3 6" xfId="138" xr:uid="{00000000-0005-0000-0000-00007D000000}"/>
    <cellStyle name="40% - ส่วนที่ถูกเน้น4 2" xfId="139" xr:uid="{00000000-0005-0000-0000-00007E000000}"/>
    <cellStyle name="40% - ส่วนที่ถูกเน้น4 2 2" xfId="140" xr:uid="{00000000-0005-0000-0000-00007F000000}"/>
    <cellStyle name="40% - ส่วนที่ถูกเน้น4 3" xfId="141" xr:uid="{00000000-0005-0000-0000-000080000000}"/>
    <cellStyle name="40% - ส่วนที่ถูกเน้น4 4" xfId="142" xr:uid="{00000000-0005-0000-0000-000081000000}"/>
    <cellStyle name="40% - ส่วนที่ถูกเน้น4 5" xfId="143" xr:uid="{00000000-0005-0000-0000-000082000000}"/>
    <cellStyle name="40% - ส่วนที่ถูกเน้น4 6" xfId="144" xr:uid="{00000000-0005-0000-0000-000083000000}"/>
    <cellStyle name="40% - ส่วนที่ถูกเน้น5 2" xfId="145" xr:uid="{00000000-0005-0000-0000-000084000000}"/>
    <cellStyle name="40% - ส่วนที่ถูกเน้น5 2 2" xfId="146" xr:uid="{00000000-0005-0000-0000-000085000000}"/>
    <cellStyle name="40% - ส่วนที่ถูกเน้น5 3" xfId="147" xr:uid="{00000000-0005-0000-0000-000086000000}"/>
    <cellStyle name="40% - ส่วนที่ถูกเน้น5 4" xfId="148" xr:uid="{00000000-0005-0000-0000-000087000000}"/>
    <cellStyle name="40% - ส่วนที่ถูกเน้น5 5" xfId="149" xr:uid="{00000000-0005-0000-0000-000088000000}"/>
    <cellStyle name="40% - ส่วนที่ถูกเน้น5 6" xfId="150" xr:uid="{00000000-0005-0000-0000-000089000000}"/>
    <cellStyle name="40% - ส่วนที่ถูกเน้น6 2" xfId="151" xr:uid="{00000000-0005-0000-0000-00008A000000}"/>
    <cellStyle name="40% - ส่วนที่ถูกเน้น6 2 2" xfId="152" xr:uid="{00000000-0005-0000-0000-00008B000000}"/>
    <cellStyle name="40% - ส่วนที่ถูกเน้น6 3" xfId="153" xr:uid="{00000000-0005-0000-0000-00008C000000}"/>
    <cellStyle name="40% - ส่วนที่ถูกเน้น6 4" xfId="154" xr:uid="{00000000-0005-0000-0000-00008D000000}"/>
    <cellStyle name="40% - ส่วนที่ถูกเน้น6 5" xfId="155" xr:uid="{00000000-0005-0000-0000-00008E000000}"/>
    <cellStyle name="40% - ส่วนที่ถูกเน้น6 6" xfId="156" xr:uid="{00000000-0005-0000-0000-00008F000000}"/>
    <cellStyle name="60% - Accent1" xfId="157" xr:uid="{00000000-0005-0000-0000-000090000000}"/>
    <cellStyle name="60% - Accent1 2" xfId="158" xr:uid="{00000000-0005-0000-0000-000091000000}"/>
    <cellStyle name="60% - Accent1 3" xfId="159" xr:uid="{00000000-0005-0000-0000-000092000000}"/>
    <cellStyle name="60% - Accent1 4" xfId="160" xr:uid="{00000000-0005-0000-0000-000093000000}"/>
    <cellStyle name="60% - Accent1 5" xfId="161" xr:uid="{00000000-0005-0000-0000-000094000000}"/>
    <cellStyle name="60% - Accent1 6" xfId="162" xr:uid="{00000000-0005-0000-0000-000095000000}"/>
    <cellStyle name="60% - Accent2" xfId="163" xr:uid="{00000000-0005-0000-0000-000096000000}"/>
    <cellStyle name="60% - Accent2 2" xfId="164" xr:uid="{00000000-0005-0000-0000-000097000000}"/>
    <cellStyle name="60% - Accent2 3" xfId="165" xr:uid="{00000000-0005-0000-0000-000098000000}"/>
    <cellStyle name="60% - Accent2 4" xfId="166" xr:uid="{00000000-0005-0000-0000-000099000000}"/>
    <cellStyle name="60% - Accent2 5" xfId="167" xr:uid="{00000000-0005-0000-0000-00009A000000}"/>
    <cellStyle name="60% - Accent2 6" xfId="168" xr:uid="{00000000-0005-0000-0000-00009B000000}"/>
    <cellStyle name="60% - Accent3" xfId="169" xr:uid="{00000000-0005-0000-0000-00009C000000}"/>
    <cellStyle name="60% - Accent3 2" xfId="170" xr:uid="{00000000-0005-0000-0000-00009D000000}"/>
    <cellStyle name="60% - Accent3 3" xfId="171" xr:uid="{00000000-0005-0000-0000-00009E000000}"/>
    <cellStyle name="60% - Accent3 4" xfId="172" xr:uid="{00000000-0005-0000-0000-00009F000000}"/>
    <cellStyle name="60% - Accent3 5" xfId="173" xr:uid="{00000000-0005-0000-0000-0000A0000000}"/>
    <cellStyle name="60% - Accent3 6" xfId="174" xr:uid="{00000000-0005-0000-0000-0000A1000000}"/>
    <cellStyle name="60% - Accent4" xfId="175" xr:uid="{00000000-0005-0000-0000-0000A2000000}"/>
    <cellStyle name="60% - Accent4 2" xfId="176" xr:uid="{00000000-0005-0000-0000-0000A3000000}"/>
    <cellStyle name="60% - Accent4 3" xfId="177" xr:uid="{00000000-0005-0000-0000-0000A4000000}"/>
    <cellStyle name="60% - Accent4 4" xfId="178" xr:uid="{00000000-0005-0000-0000-0000A5000000}"/>
    <cellStyle name="60% - Accent4 5" xfId="179" xr:uid="{00000000-0005-0000-0000-0000A6000000}"/>
    <cellStyle name="60% - Accent4 6" xfId="180" xr:uid="{00000000-0005-0000-0000-0000A7000000}"/>
    <cellStyle name="60% - Accent5" xfId="181" xr:uid="{00000000-0005-0000-0000-0000A8000000}"/>
    <cellStyle name="60% - Accent5 2" xfId="182" xr:uid="{00000000-0005-0000-0000-0000A9000000}"/>
    <cellStyle name="60% - Accent5 3" xfId="183" xr:uid="{00000000-0005-0000-0000-0000AA000000}"/>
    <cellStyle name="60% - Accent5 4" xfId="184" xr:uid="{00000000-0005-0000-0000-0000AB000000}"/>
    <cellStyle name="60% - Accent5 5" xfId="185" xr:uid="{00000000-0005-0000-0000-0000AC000000}"/>
    <cellStyle name="60% - Accent5 6" xfId="186" xr:uid="{00000000-0005-0000-0000-0000AD000000}"/>
    <cellStyle name="60% - Accent6" xfId="187" xr:uid="{00000000-0005-0000-0000-0000AE000000}"/>
    <cellStyle name="60% - Accent6 2" xfId="188" xr:uid="{00000000-0005-0000-0000-0000AF000000}"/>
    <cellStyle name="60% - Accent6 3" xfId="189" xr:uid="{00000000-0005-0000-0000-0000B0000000}"/>
    <cellStyle name="60% - Accent6 4" xfId="190" xr:uid="{00000000-0005-0000-0000-0000B1000000}"/>
    <cellStyle name="60% - Accent6 5" xfId="191" xr:uid="{00000000-0005-0000-0000-0000B2000000}"/>
    <cellStyle name="60% - Accent6 6" xfId="192" xr:uid="{00000000-0005-0000-0000-0000B3000000}"/>
    <cellStyle name="60% - ส่วนที่ถูกเน้น1 2" xfId="193" xr:uid="{00000000-0005-0000-0000-0000B4000000}"/>
    <cellStyle name="60% - ส่วนที่ถูกเน้น1 2 2" xfId="194" xr:uid="{00000000-0005-0000-0000-0000B5000000}"/>
    <cellStyle name="60% - ส่วนที่ถูกเน้น1 3" xfId="195" xr:uid="{00000000-0005-0000-0000-0000B6000000}"/>
    <cellStyle name="60% - ส่วนที่ถูกเน้น1 4" xfId="196" xr:uid="{00000000-0005-0000-0000-0000B7000000}"/>
    <cellStyle name="60% - ส่วนที่ถูกเน้น1 5" xfId="197" xr:uid="{00000000-0005-0000-0000-0000B8000000}"/>
    <cellStyle name="60% - ส่วนที่ถูกเน้น1 6" xfId="198" xr:uid="{00000000-0005-0000-0000-0000B9000000}"/>
    <cellStyle name="60% - ส่วนที่ถูกเน้น2 2" xfId="199" xr:uid="{00000000-0005-0000-0000-0000BA000000}"/>
    <cellStyle name="60% - ส่วนที่ถูกเน้น2 2 2" xfId="200" xr:uid="{00000000-0005-0000-0000-0000BB000000}"/>
    <cellStyle name="60% - ส่วนที่ถูกเน้น2 3" xfId="201" xr:uid="{00000000-0005-0000-0000-0000BC000000}"/>
    <cellStyle name="60% - ส่วนที่ถูกเน้น2 4" xfId="202" xr:uid="{00000000-0005-0000-0000-0000BD000000}"/>
    <cellStyle name="60% - ส่วนที่ถูกเน้น2 5" xfId="203" xr:uid="{00000000-0005-0000-0000-0000BE000000}"/>
    <cellStyle name="60% - ส่วนที่ถูกเน้น2 6" xfId="204" xr:uid="{00000000-0005-0000-0000-0000BF000000}"/>
    <cellStyle name="60% - ส่วนที่ถูกเน้น3 2" xfId="205" xr:uid="{00000000-0005-0000-0000-0000C0000000}"/>
    <cellStyle name="60% - ส่วนที่ถูกเน้น3 2 2" xfId="206" xr:uid="{00000000-0005-0000-0000-0000C1000000}"/>
    <cellStyle name="60% - ส่วนที่ถูกเน้น3 3" xfId="207" xr:uid="{00000000-0005-0000-0000-0000C2000000}"/>
    <cellStyle name="60% - ส่วนที่ถูกเน้น3 4" xfId="208" xr:uid="{00000000-0005-0000-0000-0000C3000000}"/>
    <cellStyle name="60% - ส่วนที่ถูกเน้น3 5" xfId="209" xr:uid="{00000000-0005-0000-0000-0000C4000000}"/>
    <cellStyle name="60% - ส่วนที่ถูกเน้น3 6" xfId="210" xr:uid="{00000000-0005-0000-0000-0000C5000000}"/>
    <cellStyle name="60% - ส่วนที่ถูกเน้น4 2" xfId="211" xr:uid="{00000000-0005-0000-0000-0000C6000000}"/>
    <cellStyle name="60% - ส่วนที่ถูกเน้น4 2 2" xfId="212" xr:uid="{00000000-0005-0000-0000-0000C7000000}"/>
    <cellStyle name="60% - ส่วนที่ถูกเน้น4 3" xfId="213" xr:uid="{00000000-0005-0000-0000-0000C8000000}"/>
    <cellStyle name="60% - ส่วนที่ถูกเน้น4 4" xfId="214" xr:uid="{00000000-0005-0000-0000-0000C9000000}"/>
    <cellStyle name="60% - ส่วนที่ถูกเน้น4 5" xfId="215" xr:uid="{00000000-0005-0000-0000-0000CA000000}"/>
    <cellStyle name="60% - ส่วนที่ถูกเน้น4 6" xfId="216" xr:uid="{00000000-0005-0000-0000-0000CB000000}"/>
    <cellStyle name="60% - ส่วนที่ถูกเน้น5 2" xfId="217" xr:uid="{00000000-0005-0000-0000-0000CC000000}"/>
    <cellStyle name="60% - ส่วนที่ถูกเน้น5 2 2" xfId="218" xr:uid="{00000000-0005-0000-0000-0000CD000000}"/>
    <cellStyle name="60% - ส่วนที่ถูกเน้น5 3" xfId="219" xr:uid="{00000000-0005-0000-0000-0000CE000000}"/>
    <cellStyle name="60% - ส่วนที่ถูกเน้น5 4" xfId="220" xr:uid="{00000000-0005-0000-0000-0000CF000000}"/>
    <cellStyle name="60% - ส่วนที่ถูกเน้น5 5" xfId="221" xr:uid="{00000000-0005-0000-0000-0000D0000000}"/>
    <cellStyle name="60% - ส่วนที่ถูกเน้น5 6" xfId="222" xr:uid="{00000000-0005-0000-0000-0000D1000000}"/>
    <cellStyle name="60% - ส่วนที่ถูกเน้น6 2" xfId="223" xr:uid="{00000000-0005-0000-0000-0000D2000000}"/>
    <cellStyle name="60% - ส่วนที่ถูกเน้น6 2 2" xfId="224" xr:uid="{00000000-0005-0000-0000-0000D3000000}"/>
    <cellStyle name="60% - ส่วนที่ถูกเน้น6 3" xfId="225" xr:uid="{00000000-0005-0000-0000-0000D4000000}"/>
    <cellStyle name="60% - ส่วนที่ถูกเน้น6 4" xfId="226" xr:uid="{00000000-0005-0000-0000-0000D5000000}"/>
    <cellStyle name="60% - ส่วนที่ถูกเน้น6 5" xfId="227" xr:uid="{00000000-0005-0000-0000-0000D6000000}"/>
    <cellStyle name="60% - ส่วนที่ถูกเน้น6 6" xfId="228" xr:uid="{00000000-0005-0000-0000-0000D7000000}"/>
    <cellStyle name="Accent1" xfId="229" xr:uid="{00000000-0005-0000-0000-0000D8000000}"/>
    <cellStyle name="Accent1 2" xfId="230" xr:uid="{00000000-0005-0000-0000-0000D9000000}"/>
    <cellStyle name="Accent1 3" xfId="231" xr:uid="{00000000-0005-0000-0000-0000DA000000}"/>
    <cellStyle name="Accent1 4" xfId="232" xr:uid="{00000000-0005-0000-0000-0000DB000000}"/>
    <cellStyle name="Accent1 5" xfId="233" xr:uid="{00000000-0005-0000-0000-0000DC000000}"/>
    <cellStyle name="Accent1 6" xfId="234" xr:uid="{00000000-0005-0000-0000-0000DD000000}"/>
    <cellStyle name="Accent2" xfId="235" xr:uid="{00000000-0005-0000-0000-0000DE000000}"/>
    <cellStyle name="Accent2 2" xfId="236" xr:uid="{00000000-0005-0000-0000-0000DF000000}"/>
    <cellStyle name="Accent2 3" xfId="237" xr:uid="{00000000-0005-0000-0000-0000E0000000}"/>
    <cellStyle name="Accent2 4" xfId="238" xr:uid="{00000000-0005-0000-0000-0000E1000000}"/>
    <cellStyle name="Accent2 5" xfId="239" xr:uid="{00000000-0005-0000-0000-0000E2000000}"/>
    <cellStyle name="Accent2 6" xfId="240" xr:uid="{00000000-0005-0000-0000-0000E3000000}"/>
    <cellStyle name="Accent3" xfId="241" xr:uid="{00000000-0005-0000-0000-0000E4000000}"/>
    <cellStyle name="Accent3 2" xfId="242" xr:uid="{00000000-0005-0000-0000-0000E5000000}"/>
    <cellStyle name="Accent3 3" xfId="243" xr:uid="{00000000-0005-0000-0000-0000E6000000}"/>
    <cellStyle name="Accent3 4" xfId="244" xr:uid="{00000000-0005-0000-0000-0000E7000000}"/>
    <cellStyle name="Accent3 5" xfId="245" xr:uid="{00000000-0005-0000-0000-0000E8000000}"/>
    <cellStyle name="Accent3 6" xfId="246" xr:uid="{00000000-0005-0000-0000-0000E9000000}"/>
    <cellStyle name="Accent4" xfId="247" xr:uid="{00000000-0005-0000-0000-0000EA000000}"/>
    <cellStyle name="Accent4 2" xfId="248" xr:uid="{00000000-0005-0000-0000-0000EB000000}"/>
    <cellStyle name="Accent4 3" xfId="249" xr:uid="{00000000-0005-0000-0000-0000EC000000}"/>
    <cellStyle name="Accent4 4" xfId="250" xr:uid="{00000000-0005-0000-0000-0000ED000000}"/>
    <cellStyle name="Accent4 5" xfId="251" xr:uid="{00000000-0005-0000-0000-0000EE000000}"/>
    <cellStyle name="Accent4 6" xfId="252" xr:uid="{00000000-0005-0000-0000-0000EF000000}"/>
    <cellStyle name="Accent5" xfId="253" xr:uid="{00000000-0005-0000-0000-0000F0000000}"/>
    <cellStyle name="Accent5 2" xfId="254" xr:uid="{00000000-0005-0000-0000-0000F1000000}"/>
    <cellStyle name="Accent5 3" xfId="255" xr:uid="{00000000-0005-0000-0000-0000F2000000}"/>
    <cellStyle name="Accent5 4" xfId="256" xr:uid="{00000000-0005-0000-0000-0000F3000000}"/>
    <cellStyle name="Accent5 5" xfId="257" xr:uid="{00000000-0005-0000-0000-0000F4000000}"/>
    <cellStyle name="Accent5 6" xfId="258" xr:uid="{00000000-0005-0000-0000-0000F5000000}"/>
    <cellStyle name="Accent6" xfId="259" xr:uid="{00000000-0005-0000-0000-0000F6000000}"/>
    <cellStyle name="Accent6 2" xfId="260" xr:uid="{00000000-0005-0000-0000-0000F7000000}"/>
    <cellStyle name="Accent6 3" xfId="261" xr:uid="{00000000-0005-0000-0000-0000F8000000}"/>
    <cellStyle name="Accent6 4" xfId="262" xr:uid="{00000000-0005-0000-0000-0000F9000000}"/>
    <cellStyle name="Accent6 5" xfId="263" xr:uid="{00000000-0005-0000-0000-0000FA000000}"/>
    <cellStyle name="Accent6 6" xfId="264" xr:uid="{00000000-0005-0000-0000-0000FB000000}"/>
    <cellStyle name="Bad" xfId="265" xr:uid="{00000000-0005-0000-0000-0000FC000000}"/>
    <cellStyle name="Bad 2" xfId="266" xr:uid="{00000000-0005-0000-0000-0000FD000000}"/>
    <cellStyle name="Bad 3" xfId="267" xr:uid="{00000000-0005-0000-0000-0000FE000000}"/>
    <cellStyle name="Bad 4" xfId="268" xr:uid="{00000000-0005-0000-0000-0000FF000000}"/>
    <cellStyle name="Bad 5" xfId="269" xr:uid="{00000000-0005-0000-0000-000000010000}"/>
    <cellStyle name="Bad 6" xfId="270" xr:uid="{00000000-0005-0000-0000-000001010000}"/>
    <cellStyle name="Calculation" xfId="271" xr:uid="{00000000-0005-0000-0000-000002010000}"/>
    <cellStyle name="Calculation 2" xfId="272" xr:uid="{00000000-0005-0000-0000-000003010000}"/>
    <cellStyle name="Calculation 3" xfId="273" xr:uid="{00000000-0005-0000-0000-000004010000}"/>
    <cellStyle name="Calculation 4" xfId="274" xr:uid="{00000000-0005-0000-0000-000005010000}"/>
    <cellStyle name="Calculation 5" xfId="275" xr:uid="{00000000-0005-0000-0000-000006010000}"/>
    <cellStyle name="Calculation 6" xfId="276" xr:uid="{00000000-0005-0000-0000-000007010000}"/>
    <cellStyle name="Check Cell" xfId="277" xr:uid="{00000000-0005-0000-0000-000008010000}"/>
    <cellStyle name="Check Cell 2" xfId="278" xr:uid="{00000000-0005-0000-0000-000009010000}"/>
    <cellStyle name="Check Cell 3" xfId="279" xr:uid="{00000000-0005-0000-0000-00000A010000}"/>
    <cellStyle name="Check Cell 4" xfId="280" xr:uid="{00000000-0005-0000-0000-00000B010000}"/>
    <cellStyle name="Check Cell 5" xfId="281" xr:uid="{00000000-0005-0000-0000-00000C010000}"/>
    <cellStyle name="Check Cell 6" xfId="282" xr:uid="{00000000-0005-0000-0000-00000D010000}"/>
    <cellStyle name="Comma 10" xfId="283" xr:uid="{00000000-0005-0000-0000-00000F010000}"/>
    <cellStyle name="Comma 10 2" xfId="284" xr:uid="{00000000-0005-0000-0000-000010010000}"/>
    <cellStyle name="Comma 10 2 2" xfId="285" xr:uid="{00000000-0005-0000-0000-000011010000}"/>
    <cellStyle name="Comma 10 2 3" xfId="286" xr:uid="{00000000-0005-0000-0000-000012010000}"/>
    <cellStyle name="Comma 10 3" xfId="287" xr:uid="{00000000-0005-0000-0000-000013010000}"/>
    <cellStyle name="Comma 10 3 2" xfId="288" xr:uid="{00000000-0005-0000-0000-000014010000}"/>
    <cellStyle name="Comma 11" xfId="289" xr:uid="{00000000-0005-0000-0000-000015010000}"/>
    <cellStyle name="Comma 11 2" xfId="290" xr:uid="{00000000-0005-0000-0000-000016010000}"/>
    <cellStyle name="Comma 11 2 2" xfId="291" xr:uid="{00000000-0005-0000-0000-000017010000}"/>
    <cellStyle name="Comma 11 2 3" xfId="292" xr:uid="{00000000-0005-0000-0000-000018010000}"/>
    <cellStyle name="Comma 11 3" xfId="8" xr:uid="{00000000-0005-0000-0000-000019010000}"/>
    <cellStyle name="Comma 11 3 2" xfId="293" xr:uid="{00000000-0005-0000-0000-00001A010000}"/>
    <cellStyle name="Comma 11 3 3" xfId="294" xr:uid="{00000000-0005-0000-0000-00001B010000}"/>
    <cellStyle name="Comma 11 3 4" xfId="295" xr:uid="{00000000-0005-0000-0000-00001C010000}"/>
    <cellStyle name="Comma 11 3 5" xfId="296" xr:uid="{00000000-0005-0000-0000-00001D010000}"/>
    <cellStyle name="Comma 11 4" xfId="297" xr:uid="{00000000-0005-0000-0000-00001E010000}"/>
    <cellStyle name="Comma 11 5" xfId="298" xr:uid="{00000000-0005-0000-0000-00001F010000}"/>
    <cellStyle name="Comma 11 5 2" xfId="299" xr:uid="{00000000-0005-0000-0000-000020010000}"/>
    <cellStyle name="Comma 11 5 3" xfId="300" xr:uid="{00000000-0005-0000-0000-000021010000}"/>
    <cellStyle name="Comma 11 6" xfId="301" xr:uid="{00000000-0005-0000-0000-000022010000}"/>
    <cellStyle name="Comma 11 6 2" xfId="302" xr:uid="{00000000-0005-0000-0000-000023010000}"/>
    <cellStyle name="Comma 11 6 3" xfId="303" xr:uid="{00000000-0005-0000-0000-000024010000}"/>
    <cellStyle name="Comma 12" xfId="304" xr:uid="{00000000-0005-0000-0000-000025010000}"/>
    <cellStyle name="Comma 12 2" xfId="305" xr:uid="{00000000-0005-0000-0000-000026010000}"/>
    <cellStyle name="Comma 12 3" xfId="306" xr:uid="{00000000-0005-0000-0000-000027010000}"/>
    <cellStyle name="Comma 12 4" xfId="307" xr:uid="{00000000-0005-0000-0000-000028010000}"/>
    <cellStyle name="Comma 13" xfId="308" xr:uid="{00000000-0005-0000-0000-000029010000}"/>
    <cellStyle name="Comma 13 2" xfId="309" xr:uid="{00000000-0005-0000-0000-00002A010000}"/>
    <cellStyle name="Comma 14" xfId="310" xr:uid="{00000000-0005-0000-0000-00002B010000}"/>
    <cellStyle name="Comma 14 2" xfId="311" xr:uid="{00000000-0005-0000-0000-00002C010000}"/>
    <cellStyle name="Comma 15" xfId="312" xr:uid="{00000000-0005-0000-0000-00002D010000}"/>
    <cellStyle name="Comma 15 2" xfId="313" xr:uid="{00000000-0005-0000-0000-00002E010000}"/>
    <cellStyle name="Comma 15 3" xfId="314" xr:uid="{00000000-0005-0000-0000-00002F010000}"/>
    <cellStyle name="Comma 16" xfId="315" xr:uid="{00000000-0005-0000-0000-000030010000}"/>
    <cellStyle name="Comma 16 2" xfId="316" xr:uid="{00000000-0005-0000-0000-000031010000}"/>
    <cellStyle name="Comma 16 3" xfId="317" xr:uid="{00000000-0005-0000-0000-000032010000}"/>
    <cellStyle name="Comma 17" xfId="318" xr:uid="{00000000-0005-0000-0000-000033010000}"/>
    <cellStyle name="Comma 17 2" xfId="319" xr:uid="{00000000-0005-0000-0000-000034010000}"/>
    <cellStyle name="Comma 17 3" xfId="320" xr:uid="{00000000-0005-0000-0000-000035010000}"/>
    <cellStyle name="Comma 18" xfId="321" xr:uid="{00000000-0005-0000-0000-000036010000}"/>
    <cellStyle name="Comma 18 2" xfId="322" xr:uid="{00000000-0005-0000-0000-000037010000}"/>
    <cellStyle name="Comma 19" xfId="323" xr:uid="{00000000-0005-0000-0000-000038010000}"/>
    <cellStyle name="Comma 19 2" xfId="324" xr:uid="{00000000-0005-0000-0000-000039010000}"/>
    <cellStyle name="Comma 19 2 2" xfId="325" xr:uid="{00000000-0005-0000-0000-00003A010000}"/>
    <cellStyle name="Comma 19 3" xfId="326" xr:uid="{00000000-0005-0000-0000-00003B010000}"/>
    <cellStyle name="Comma 19 4" xfId="327" xr:uid="{00000000-0005-0000-0000-00003C010000}"/>
    <cellStyle name="Comma 19 5" xfId="328" xr:uid="{00000000-0005-0000-0000-00003D010000}"/>
    <cellStyle name="Comma 2" xfId="329" xr:uid="{00000000-0005-0000-0000-00003E010000}"/>
    <cellStyle name="Comma 2 10" xfId="330" xr:uid="{00000000-0005-0000-0000-00003F010000}"/>
    <cellStyle name="Comma 2 11" xfId="331" xr:uid="{00000000-0005-0000-0000-000040010000}"/>
    <cellStyle name="Comma 2 2" xfId="332" xr:uid="{00000000-0005-0000-0000-000041010000}"/>
    <cellStyle name="Comma 2 2 2" xfId="333" xr:uid="{00000000-0005-0000-0000-000042010000}"/>
    <cellStyle name="Comma 2 2 3" xfId="334" xr:uid="{00000000-0005-0000-0000-000043010000}"/>
    <cellStyle name="Comma 2 2 3 2" xfId="335" xr:uid="{00000000-0005-0000-0000-000044010000}"/>
    <cellStyle name="Comma 2 2 4" xfId="336" xr:uid="{00000000-0005-0000-0000-000045010000}"/>
    <cellStyle name="Comma 2 2 4 2" xfId="337" xr:uid="{00000000-0005-0000-0000-000046010000}"/>
    <cellStyle name="Comma 2 2 4 2 2" xfId="338" xr:uid="{00000000-0005-0000-0000-000047010000}"/>
    <cellStyle name="Comma 2 3" xfId="339" xr:uid="{00000000-0005-0000-0000-000048010000}"/>
    <cellStyle name="Comma 2 3 2" xfId="340" xr:uid="{00000000-0005-0000-0000-000049010000}"/>
    <cellStyle name="Comma 2 3 3" xfId="341" xr:uid="{00000000-0005-0000-0000-00004A010000}"/>
    <cellStyle name="Comma 2 4" xfId="342" xr:uid="{00000000-0005-0000-0000-00004B010000}"/>
    <cellStyle name="Comma 2 4 2" xfId="343" xr:uid="{00000000-0005-0000-0000-00004C010000}"/>
    <cellStyle name="Comma 2 4 3" xfId="344" xr:uid="{00000000-0005-0000-0000-00004D010000}"/>
    <cellStyle name="Comma 2 4 3 2" xfId="345" xr:uid="{00000000-0005-0000-0000-00004E010000}"/>
    <cellStyle name="Comma 2 5" xfId="346" xr:uid="{00000000-0005-0000-0000-00004F010000}"/>
    <cellStyle name="Comma 2 6" xfId="347" xr:uid="{00000000-0005-0000-0000-000050010000}"/>
    <cellStyle name="Comma 2 7" xfId="348" xr:uid="{00000000-0005-0000-0000-000051010000}"/>
    <cellStyle name="Comma 2 8" xfId="349" xr:uid="{00000000-0005-0000-0000-000052010000}"/>
    <cellStyle name="Comma 2 9" xfId="350" xr:uid="{00000000-0005-0000-0000-000053010000}"/>
    <cellStyle name="Comma 20" xfId="351" xr:uid="{00000000-0005-0000-0000-000054010000}"/>
    <cellStyle name="Comma 20 2" xfId="352" xr:uid="{00000000-0005-0000-0000-000055010000}"/>
    <cellStyle name="Comma 21" xfId="353" xr:uid="{00000000-0005-0000-0000-000056010000}"/>
    <cellStyle name="Comma 21 2" xfId="354" xr:uid="{00000000-0005-0000-0000-000057010000}"/>
    <cellStyle name="Comma 21 3" xfId="355" xr:uid="{00000000-0005-0000-0000-000058010000}"/>
    <cellStyle name="Comma 22" xfId="356" xr:uid="{00000000-0005-0000-0000-000059010000}"/>
    <cellStyle name="Comma 22 2" xfId="357" xr:uid="{00000000-0005-0000-0000-00005A010000}"/>
    <cellStyle name="Comma 22 3" xfId="358" xr:uid="{00000000-0005-0000-0000-00005B010000}"/>
    <cellStyle name="Comma 22 4" xfId="359" xr:uid="{00000000-0005-0000-0000-00005C010000}"/>
    <cellStyle name="Comma 23" xfId="360" xr:uid="{00000000-0005-0000-0000-00005D010000}"/>
    <cellStyle name="Comma 23 2" xfId="361" xr:uid="{00000000-0005-0000-0000-00005E010000}"/>
    <cellStyle name="Comma 23 3" xfId="362" xr:uid="{00000000-0005-0000-0000-00005F010000}"/>
    <cellStyle name="Comma 23 4" xfId="363" xr:uid="{00000000-0005-0000-0000-000060010000}"/>
    <cellStyle name="Comma 24" xfId="364" xr:uid="{00000000-0005-0000-0000-000061010000}"/>
    <cellStyle name="Comma 25" xfId="365" xr:uid="{00000000-0005-0000-0000-000062010000}"/>
    <cellStyle name="Comma 25 2" xfId="366" xr:uid="{00000000-0005-0000-0000-000063010000}"/>
    <cellStyle name="Comma 25 2 2" xfId="367" xr:uid="{00000000-0005-0000-0000-000064010000}"/>
    <cellStyle name="Comma 26" xfId="368" xr:uid="{00000000-0005-0000-0000-000065010000}"/>
    <cellStyle name="Comma 26 2" xfId="369" xr:uid="{00000000-0005-0000-0000-000066010000}"/>
    <cellStyle name="Comma 27" xfId="370" xr:uid="{00000000-0005-0000-0000-000067010000}"/>
    <cellStyle name="Comma 28" xfId="371" xr:uid="{00000000-0005-0000-0000-000068010000}"/>
    <cellStyle name="Comma 29" xfId="372" xr:uid="{00000000-0005-0000-0000-000069010000}"/>
    <cellStyle name="Comma 3" xfId="373" xr:uid="{00000000-0005-0000-0000-00006A010000}"/>
    <cellStyle name="Comma 3 2" xfId="374" xr:uid="{00000000-0005-0000-0000-00006B010000}"/>
    <cellStyle name="Comma 3 2 2" xfId="375" xr:uid="{00000000-0005-0000-0000-00006C010000}"/>
    <cellStyle name="Comma 3 2 3" xfId="376" xr:uid="{00000000-0005-0000-0000-00006D010000}"/>
    <cellStyle name="Comma 3 3" xfId="377" xr:uid="{00000000-0005-0000-0000-00006E010000}"/>
    <cellStyle name="Comma 3 4" xfId="378" xr:uid="{00000000-0005-0000-0000-00006F010000}"/>
    <cellStyle name="Comma 3 5" xfId="379" xr:uid="{00000000-0005-0000-0000-000070010000}"/>
    <cellStyle name="Comma 3 6" xfId="380" xr:uid="{00000000-0005-0000-0000-000071010000}"/>
    <cellStyle name="Comma 30" xfId="381" xr:uid="{00000000-0005-0000-0000-000072010000}"/>
    <cellStyle name="Comma 30 2" xfId="382" xr:uid="{00000000-0005-0000-0000-000073010000}"/>
    <cellStyle name="Comma 30 3" xfId="383" xr:uid="{00000000-0005-0000-0000-000074010000}"/>
    <cellStyle name="Comma 31" xfId="384" xr:uid="{00000000-0005-0000-0000-000075010000}"/>
    <cellStyle name="Comma 31 2" xfId="385" xr:uid="{00000000-0005-0000-0000-000076010000}"/>
    <cellStyle name="Comma 31 3" xfId="386" xr:uid="{00000000-0005-0000-0000-000077010000}"/>
    <cellStyle name="Comma 32" xfId="387" xr:uid="{00000000-0005-0000-0000-000078010000}"/>
    <cellStyle name="Comma 33" xfId="388" xr:uid="{00000000-0005-0000-0000-000079010000}"/>
    <cellStyle name="Comma 33 2" xfId="389" xr:uid="{00000000-0005-0000-0000-00007A010000}"/>
    <cellStyle name="Comma 34" xfId="390" xr:uid="{00000000-0005-0000-0000-00007B010000}"/>
    <cellStyle name="Comma 35" xfId="391" xr:uid="{00000000-0005-0000-0000-00007C010000}"/>
    <cellStyle name="Comma 36" xfId="392" xr:uid="{00000000-0005-0000-0000-00007D010000}"/>
    <cellStyle name="Comma 37" xfId="393" xr:uid="{00000000-0005-0000-0000-00007E010000}"/>
    <cellStyle name="Comma 37 2" xfId="5" xr:uid="{00000000-0005-0000-0000-00007F010000}"/>
    <cellStyle name="Comma 38" xfId="394" xr:uid="{00000000-0005-0000-0000-000080010000}"/>
    <cellStyle name="Comma 39" xfId="10" xr:uid="{00000000-0005-0000-0000-000081010000}"/>
    <cellStyle name="Comma 4" xfId="4" xr:uid="{00000000-0005-0000-0000-000082010000}"/>
    <cellStyle name="Comma 4 2" xfId="395" xr:uid="{00000000-0005-0000-0000-000083010000}"/>
    <cellStyle name="Comma 4 2 2" xfId="396" xr:uid="{00000000-0005-0000-0000-000084010000}"/>
    <cellStyle name="Comma 4 3" xfId="397" xr:uid="{00000000-0005-0000-0000-000085010000}"/>
    <cellStyle name="Comma 4 3 2" xfId="398" xr:uid="{00000000-0005-0000-0000-000086010000}"/>
    <cellStyle name="Comma 4 4" xfId="399" xr:uid="{00000000-0005-0000-0000-000087010000}"/>
    <cellStyle name="Comma 4 5" xfId="400" xr:uid="{00000000-0005-0000-0000-000088010000}"/>
    <cellStyle name="Comma 4 6" xfId="401" xr:uid="{00000000-0005-0000-0000-000089010000}"/>
    <cellStyle name="Comma 40" xfId="402" xr:uid="{00000000-0005-0000-0000-00008A010000}"/>
    <cellStyle name="Comma 41" xfId="403" xr:uid="{00000000-0005-0000-0000-00008B010000}"/>
    <cellStyle name="Comma 42" xfId="404" xr:uid="{00000000-0005-0000-0000-00008C010000}"/>
    <cellStyle name="Comma 43" xfId="405" xr:uid="{00000000-0005-0000-0000-00008D010000}"/>
    <cellStyle name="Comma 44" xfId="406" xr:uid="{00000000-0005-0000-0000-00008E010000}"/>
    <cellStyle name="Comma 5" xfId="407" xr:uid="{00000000-0005-0000-0000-00008F010000}"/>
    <cellStyle name="Comma 5 2" xfId="408" xr:uid="{00000000-0005-0000-0000-000090010000}"/>
    <cellStyle name="Comma 5 2 2" xfId="409" xr:uid="{00000000-0005-0000-0000-000091010000}"/>
    <cellStyle name="Comma 5 2 2 2" xfId="410" xr:uid="{00000000-0005-0000-0000-000092010000}"/>
    <cellStyle name="Comma 5 2 3" xfId="411" xr:uid="{00000000-0005-0000-0000-000093010000}"/>
    <cellStyle name="Comma 5 3" xfId="412" xr:uid="{00000000-0005-0000-0000-000094010000}"/>
    <cellStyle name="Comma 5 3 2" xfId="413" xr:uid="{00000000-0005-0000-0000-000095010000}"/>
    <cellStyle name="Comma 5 4" xfId="414" xr:uid="{00000000-0005-0000-0000-000096010000}"/>
    <cellStyle name="Comma 5 4 10" xfId="415" xr:uid="{00000000-0005-0000-0000-000097010000}"/>
    <cellStyle name="Comma 5 4 10 2" xfId="416" xr:uid="{00000000-0005-0000-0000-000098010000}"/>
    <cellStyle name="Comma 5 4 11" xfId="417" xr:uid="{00000000-0005-0000-0000-000099010000}"/>
    <cellStyle name="Comma 5 4 11 2" xfId="418" xr:uid="{00000000-0005-0000-0000-00009A010000}"/>
    <cellStyle name="Comma 5 4 12" xfId="419" xr:uid="{00000000-0005-0000-0000-00009B010000}"/>
    <cellStyle name="Comma 5 4 12 2" xfId="420" xr:uid="{00000000-0005-0000-0000-00009C010000}"/>
    <cellStyle name="Comma 5 4 13" xfId="421" xr:uid="{00000000-0005-0000-0000-00009D010000}"/>
    <cellStyle name="Comma 5 4 13 2" xfId="422" xr:uid="{00000000-0005-0000-0000-00009E010000}"/>
    <cellStyle name="Comma 5 4 14" xfId="423" xr:uid="{00000000-0005-0000-0000-00009F010000}"/>
    <cellStyle name="Comma 5 4 14 2" xfId="424" xr:uid="{00000000-0005-0000-0000-0000A0010000}"/>
    <cellStyle name="Comma 5 4 15" xfId="425" xr:uid="{00000000-0005-0000-0000-0000A1010000}"/>
    <cellStyle name="Comma 5 4 15 2" xfId="426" xr:uid="{00000000-0005-0000-0000-0000A2010000}"/>
    <cellStyle name="Comma 5 4 16" xfId="427" xr:uid="{00000000-0005-0000-0000-0000A3010000}"/>
    <cellStyle name="Comma 5 4 16 2" xfId="428" xr:uid="{00000000-0005-0000-0000-0000A4010000}"/>
    <cellStyle name="Comma 5 4 17" xfId="429" xr:uid="{00000000-0005-0000-0000-0000A5010000}"/>
    <cellStyle name="Comma 5 4 17 2" xfId="430" xr:uid="{00000000-0005-0000-0000-0000A6010000}"/>
    <cellStyle name="Comma 5 4 18" xfId="431" xr:uid="{00000000-0005-0000-0000-0000A7010000}"/>
    <cellStyle name="Comma 5 4 18 2" xfId="432" xr:uid="{00000000-0005-0000-0000-0000A8010000}"/>
    <cellStyle name="Comma 5 4 19" xfId="433" xr:uid="{00000000-0005-0000-0000-0000A9010000}"/>
    <cellStyle name="Comma 5 4 19 2" xfId="434" xr:uid="{00000000-0005-0000-0000-0000AA010000}"/>
    <cellStyle name="Comma 5 4 2" xfId="435" xr:uid="{00000000-0005-0000-0000-0000AB010000}"/>
    <cellStyle name="Comma 5 4 2 2" xfId="436" xr:uid="{00000000-0005-0000-0000-0000AC010000}"/>
    <cellStyle name="Comma 5 4 2 2 2" xfId="437" xr:uid="{00000000-0005-0000-0000-0000AD010000}"/>
    <cellStyle name="Comma 5 4 2 3" xfId="438" xr:uid="{00000000-0005-0000-0000-0000AE010000}"/>
    <cellStyle name="Comma 5 4 2 3 2" xfId="439" xr:uid="{00000000-0005-0000-0000-0000AF010000}"/>
    <cellStyle name="Comma 5 4 2 4" xfId="440" xr:uid="{00000000-0005-0000-0000-0000B0010000}"/>
    <cellStyle name="Comma 5 4 2 4 2 2" xfId="441" xr:uid="{00000000-0005-0000-0000-0000B1010000}"/>
    <cellStyle name="Comma 5 4 2 5" xfId="442" xr:uid="{00000000-0005-0000-0000-0000B2010000}"/>
    <cellStyle name="Comma 5 4 20" xfId="443" xr:uid="{00000000-0005-0000-0000-0000B3010000}"/>
    <cellStyle name="Comma 5 4 20 2" xfId="444" xr:uid="{00000000-0005-0000-0000-0000B4010000}"/>
    <cellStyle name="Comma 5 4 21" xfId="445" xr:uid="{00000000-0005-0000-0000-0000B5010000}"/>
    <cellStyle name="Comma 5 4 22" xfId="446" xr:uid="{00000000-0005-0000-0000-0000B6010000}"/>
    <cellStyle name="Comma 5 4 23" xfId="447" xr:uid="{00000000-0005-0000-0000-0000B7010000}"/>
    <cellStyle name="Comma 5 4 24" xfId="448" xr:uid="{00000000-0005-0000-0000-0000B8010000}"/>
    <cellStyle name="Comma 5 4 25" xfId="449" xr:uid="{00000000-0005-0000-0000-0000B9010000}"/>
    <cellStyle name="Comma 5 4 26" xfId="450" xr:uid="{00000000-0005-0000-0000-0000BA010000}"/>
    <cellStyle name="Comma 5 4 27" xfId="451" xr:uid="{00000000-0005-0000-0000-0000BB010000}"/>
    <cellStyle name="Comma 5 4 28" xfId="452" xr:uid="{00000000-0005-0000-0000-0000BC010000}"/>
    <cellStyle name="Comma 5 4 29" xfId="453" xr:uid="{00000000-0005-0000-0000-0000BD010000}"/>
    <cellStyle name="Comma 5 4 3" xfId="454" xr:uid="{00000000-0005-0000-0000-0000BE010000}"/>
    <cellStyle name="Comma 5 4 3 2" xfId="455" xr:uid="{00000000-0005-0000-0000-0000BF010000}"/>
    <cellStyle name="Comma 5 4 30" xfId="456" xr:uid="{00000000-0005-0000-0000-0000C0010000}"/>
    <cellStyle name="Comma 5 4 4" xfId="457" xr:uid="{00000000-0005-0000-0000-0000C1010000}"/>
    <cellStyle name="Comma 5 4 4 2" xfId="458" xr:uid="{00000000-0005-0000-0000-0000C2010000}"/>
    <cellStyle name="Comma 5 4 5" xfId="459" xr:uid="{00000000-0005-0000-0000-0000C3010000}"/>
    <cellStyle name="Comma 5 4 5 2" xfId="460" xr:uid="{00000000-0005-0000-0000-0000C4010000}"/>
    <cellStyle name="Comma 5 4 6" xfId="461" xr:uid="{00000000-0005-0000-0000-0000C5010000}"/>
    <cellStyle name="Comma 5 4 6 2" xfId="462" xr:uid="{00000000-0005-0000-0000-0000C6010000}"/>
    <cellStyle name="Comma 5 4 7" xfId="463" xr:uid="{00000000-0005-0000-0000-0000C7010000}"/>
    <cellStyle name="Comma 5 4 7 2" xfId="464" xr:uid="{00000000-0005-0000-0000-0000C8010000}"/>
    <cellStyle name="Comma 5 4 8" xfId="465" xr:uid="{00000000-0005-0000-0000-0000C9010000}"/>
    <cellStyle name="Comma 5 4 8 2" xfId="466" xr:uid="{00000000-0005-0000-0000-0000CA010000}"/>
    <cellStyle name="Comma 5 4 9" xfId="467" xr:uid="{00000000-0005-0000-0000-0000CB010000}"/>
    <cellStyle name="Comma 5 4 9 2" xfId="468" xr:uid="{00000000-0005-0000-0000-0000CC010000}"/>
    <cellStyle name="Comma 5 5" xfId="469" xr:uid="{00000000-0005-0000-0000-0000CD010000}"/>
    <cellStyle name="Comma 5 6" xfId="470" xr:uid="{00000000-0005-0000-0000-0000CE010000}"/>
    <cellStyle name="Comma 50" xfId="471" xr:uid="{00000000-0005-0000-0000-0000CF010000}"/>
    <cellStyle name="Comma 6" xfId="472" xr:uid="{00000000-0005-0000-0000-0000D0010000}"/>
    <cellStyle name="Comma 6 2" xfId="473" xr:uid="{00000000-0005-0000-0000-0000D1010000}"/>
    <cellStyle name="Comma 6 2 2" xfId="474" xr:uid="{00000000-0005-0000-0000-0000D2010000}"/>
    <cellStyle name="Comma 6 2 2 2" xfId="475" xr:uid="{00000000-0005-0000-0000-0000D3010000}"/>
    <cellStyle name="Comma 6 2 3" xfId="476" xr:uid="{00000000-0005-0000-0000-0000D4010000}"/>
    <cellStyle name="Comma 6 3" xfId="477" xr:uid="{00000000-0005-0000-0000-0000D5010000}"/>
    <cellStyle name="Comma 6 4" xfId="478" xr:uid="{00000000-0005-0000-0000-0000D6010000}"/>
    <cellStyle name="Comma 6 5" xfId="479" xr:uid="{00000000-0005-0000-0000-0000D7010000}"/>
    <cellStyle name="Comma 6 6" xfId="480" xr:uid="{00000000-0005-0000-0000-0000D8010000}"/>
    <cellStyle name="Comma 6 7" xfId="481" xr:uid="{00000000-0005-0000-0000-0000D9010000}"/>
    <cellStyle name="Comma 6 7 2" xfId="482" xr:uid="{00000000-0005-0000-0000-0000DA010000}"/>
    <cellStyle name="Comma 6 8" xfId="483" xr:uid="{00000000-0005-0000-0000-0000DB010000}"/>
    <cellStyle name="Comma 6 9" xfId="484" xr:uid="{00000000-0005-0000-0000-0000DC010000}"/>
    <cellStyle name="Comma 7" xfId="485" xr:uid="{00000000-0005-0000-0000-0000DD010000}"/>
    <cellStyle name="Comma 7 2" xfId="486" xr:uid="{00000000-0005-0000-0000-0000DE010000}"/>
    <cellStyle name="Comma 7 2 2" xfId="487" xr:uid="{00000000-0005-0000-0000-0000DF010000}"/>
    <cellStyle name="Comma 7 3" xfId="488" xr:uid="{00000000-0005-0000-0000-0000E0010000}"/>
    <cellStyle name="Comma 7 3 2" xfId="489" xr:uid="{00000000-0005-0000-0000-0000E1010000}"/>
    <cellStyle name="Comma 7 4" xfId="490" xr:uid="{00000000-0005-0000-0000-0000E2010000}"/>
    <cellStyle name="Comma 7 5" xfId="491" xr:uid="{00000000-0005-0000-0000-0000E3010000}"/>
    <cellStyle name="Comma 7 5 2" xfId="492" xr:uid="{00000000-0005-0000-0000-0000E4010000}"/>
    <cellStyle name="Comma 8" xfId="493" xr:uid="{00000000-0005-0000-0000-0000E5010000}"/>
    <cellStyle name="Comma 8 2" xfId="494" xr:uid="{00000000-0005-0000-0000-0000E6010000}"/>
    <cellStyle name="Comma 8 2 2" xfId="495" xr:uid="{00000000-0005-0000-0000-0000E7010000}"/>
    <cellStyle name="Comma 8 3" xfId="496" xr:uid="{00000000-0005-0000-0000-0000E8010000}"/>
    <cellStyle name="Comma 8 4" xfId="497" xr:uid="{00000000-0005-0000-0000-0000E9010000}"/>
    <cellStyle name="Comma 9" xfId="498" xr:uid="{00000000-0005-0000-0000-0000EA010000}"/>
    <cellStyle name="Comma 9 2" xfId="499" xr:uid="{00000000-0005-0000-0000-0000EB010000}"/>
    <cellStyle name="Comma 9 2 2" xfId="500" xr:uid="{00000000-0005-0000-0000-0000EC010000}"/>
    <cellStyle name="Comma 9 3" xfId="501" xr:uid="{00000000-0005-0000-0000-0000ED010000}"/>
    <cellStyle name="Comma 9 4" xfId="502" xr:uid="{00000000-0005-0000-0000-0000EE010000}"/>
    <cellStyle name="Comma 9 5" xfId="503" xr:uid="{00000000-0005-0000-0000-0000EF010000}"/>
    <cellStyle name="Comma 9 5 2" xfId="504" xr:uid="{00000000-0005-0000-0000-0000F0010000}"/>
    <cellStyle name="Comma 9 6" xfId="505" xr:uid="{00000000-0005-0000-0000-0000F1010000}"/>
    <cellStyle name="Currency 2" xfId="506" xr:uid="{00000000-0005-0000-0000-0000F2010000}"/>
    <cellStyle name="Currency 2 2" xfId="507" xr:uid="{00000000-0005-0000-0000-0000F3010000}"/>
    <cellStyle name="Explanatory Text" xfId="508" xr:uid="{00000000-0005-0000-0000-0000F4010000}"/>
    <cellStyle name="Explanatory Text 2" xfId="509" xr:uid="{00000000-0005-0000-0000-0000F5010000}"/>
    <cellStyle name="Explanatory Text 3" xfId="510" xr:uid="{00000000-0005-0000-0000-0000F6010000}"/>
    <cellStyle name="Explanatory Text 4" xfId="511" xr:uid="{00000000-0005-0000-0000-0000F7010000}"/>
    <cellStyle name="Explanatory Text 5" xfId="512" xr:uid="{00000000-0005-0000-0000-0000F8010000}"/>
    <cellStyle name="Explanatory Text 6" xfId="513" xr:uid="{00000000-0005-0000-0000-0000F9010000}"/>
    <cellStyle name="Good" xfId="514" xr:uid="{00000000-0005-0000-0000-0000FA010000}"/>
    <cellStyle name="Good 2" xfId="515" xr:uid="{00000000-0005-0000-0000-0000FB010000}"/>
    <cellStyle name="Good 3" xfId="516" xr:uid="{00000000-0005-0000-0000-0000FC010000}"/>
    <cellStyle name="Good 4" xfId="517" xr:uid="{00000000-0005-0000-0000-0000FD010000}"/>
    <cellStyle name="Good 5" xfId="518" xr:uid="{00000000-0005-0000-0000-0000FE010000}"/>
    <cellStyle name="Good 6" xfId="519" xr:uid="{00000000-0005-0000-0000-0000FF010000}"/>
    <cellStyle name="Heading 1" xfId="520" xr:uid="{00000000-0005-0000-0000-000000020000}"/>
    <cellStyle name="Heading 1 2" xfId="521" xr:uid="{00000000-0005-0000-0000-000001020000}"/>
    <cellStyle name="Heading 1 3" xfId="522" xr:uid="{00000000-0005-0000-0000-000002020000}"/>
    <cellStyle name="Heading 1 4" xfId="523" xr:uid="{00000000-0005-0000-0000-000003020000}"/>
    <cellStyle name="Heading 1 5" xfId="524" xr:uid="{00000000-0005-0000-0000-000004020000}"/>
    <cellStyle name="Heading 1 6" xfId="525" xr:uid="{00000000-0005-0000-0000-000005020000}"/>
    <cellStyle name="Heading 2" xfId="526" xr:uid="{00000000-0005-0000-0000-000006020000}"/>
    <cellStyle name="Heading 2 2" xfId="527" xr:uid="{00000000-0005-0000-0000-000007020000}"/>
    <cellStyle name="Heading 2 3" xfId="528" xr:uid="{00000000-0005-0000-0000-000008020000}"/>
    <cellStyle name="Heading 2 4" xfId="529" xr:uid="{00000000-0005-0000-0000-000009020000}"/>
    <cellStyle name="Heading 2 5" xfId="530" xr:uid="{00000000-0005-0000-0000-00000A020000}"/>
    <cellStyle name="Heading 2 6" xfId="531" xr:uid="{00000000-0005-0000-0000-00000B020000}"/>
    <cellStyle name="Heading 3" xfId="532" xr:uid="{00000000-0005-0000-0000-00000C020000}"/>
    <cellStyle name="Heading 3 2" xfId="533" xr:uid="{00000000-0005-0000-0000-00000D020000}"/>
    <cellStyle name="Heading 3 3" xfId="534" xr:uid="{00000000-0005-0000-0000-00000E020000}"/>
    <cellStyle name="Heading 3 4" xfId="535" xr:uid="{00000000-0005-0000-0000-00000F020000}"/>
    <cellStyle name="Heading 3 5" xfId="536" xr:uid="{00000000-0005-0000-0000-000010020000}"/>
    <cellStyle name="Heading 3 6" xfId="537" xr:uid="{00000000-0005-0000-0000-000011020000}"/>
    <cellStyle name="Heading 4" xfId="538" xr:uid="{00000000-0005-0000-0000-000012020000}"/>
    <cellStyle name="Heading 4 2" xfId="539" xr:uid="{00000000-0005-0000-0000-000013020000}"/>
    <cellStyle name="Heading 4 3" xfId="540" xr:uid="{00000000-0005-0000-0000-000014020000}"/>
    <cellStyle name="Heading 4 4" xfId="541" xr:uid="{00000000-0005-0000-0000-000015020000}"/>
    <cellStyle name="Heading 4 5" xfId="542" xr:uid="{00000000-0005-0000-0000-000016020000}"/>
    <cellStyle name="Heading 4 6" xfId="543" xr:uid="{00000000-0005-0000-0000-000017020000}"/>
    <cellStyle name="Input" xfId="544" xr:uid="{00000000-0005-0000-0000-000018020000}"/>
    <cellStyle name="Input 2" xfId="545" xr:uid="{00000000-0005-0000-0000-000019020000}"/>
    <cellStyle name="Input 3" xfId="546" xr:uid="{00000000-0005-0000-0000-00001A020000}"/>
    <cellStyle name="Input 4" xfId="547" xr:uid="{00000000-0005-0000-0000-00001B020000}"/>
    <cellStyle name="Input 5" xfId="548" xr:uid="{00000000-0005-0000-0000-00001C020000}"/>
    <cellStyle name="Input 6" xfId="549" xr:uid="{00000000-0005-0000-0000-00001D020000}"/>
    <cellStyle name="Linked Cell" xfId="550" xr:uid="{00000000-0005-0000-0000-00001E020000}"/>
    <cellStyle name="Linked Cell 2" xfId="551" xr:uid="{00000000-0005-0000-0000-00001F020000}"/>
    <cellStyle name="Linked Cell 3" xfId="552" xr:uid="{00000000-0005-0000-0000-000020020000}"/>
    <cellStyle name="Linked Cell 4" xfId="553" xr:uid="{00000000-0005-0000-0000-000021020000}"/>
    <cellStyle name="Linked Cell 5" xfId="554" xr:uid="{00000000-0005-0000-0000-000022020000}"/>
    <cellStyle name="Linked Cell 6" xfId="555" xr:uid="{00000000-0005-0000-0000-000023020000}"/>
    <cellStyle name="Neutral" xfId="556" xr:uid="{00000000-0005-0000-0000-000024020000}"/>
    <cellStyle name="Neutral 2" xfId="557" xr:uid="{00000000-0005-0000-0000-000025020000}"/>
    <cellStyle name="Neutral 3" xfId="558" xr:uid="{00000000-0005-0000-0000-000026020000}"/>
    <cellStyle name="Neutral 4" xfId="559" xr:uid="{00000000-0005-0000-0000-000027020000}"/>
    <cellStyle name="Neutral 5" xfId="560" xr:uid="{00000000-0005-0000-0000-000028020000}"/>
    <cellStyle name="Neutral 6" xfId="561" xr:uid="{00000000-0005-0000-0000-000029020000}"/>
    <cellStyle name="Normal 10" xfId="562" xr:uid="{00000000-0005-0000-0000-00002B020000}"/>
    <cellStyle name="Normal 10 2" xfId="563" xr:uid="{00000000-0005-0000-0000-00002C020000}"/>
    <cellStyle name="Normal 10 2 2" xfId="564" xr:uid="{00000000-0005-0000-0000-00002D020000}"/>
    <cellStyle name="Normal 10 2 3" xfId="565" xr:uid="{00000000-0005-0000-0000-00002E020000}"/>
    <cellStyle name="Normal 10 3" xfId="566" xr:uid="{00000000-0005-0000-0000-00002F020000}"/>
    <cellStyle name="Normal 10 4" xfId="567" xr:uid="{00000000-0005-0000-0000-000030020000}"/>
    <cellStyle name="Normal 11" xfId="568" xr:uid="{00000000-0005-0000-0000-000031020000}"/>
    <cellStyle name="Normal 11 2" xfId="569" xr:uid="{00000000-0005-0000-0000-000032020000}"/>
    <cellStyle name="Normal 11 2 2" xfId="570" xr:uid="{00000000-0005-0000-0000-000033020000}"/>
    <cellStyle name="Normal 12" xfId="571" xr:uid="{00000000-0005-0000-0000-000034020000}"/>
    <cellStyle name="Normal 12 2" xfId="572" xr:uid="{00000000-0005-0000-0000-000035020000}"/>
    <cellStyle name="Normal 12 3" xfId="573" xr:uid="{00000000-0005-0000-0000-000036020000}"/>
    <cellStyle name="Normal 13" xfId="574" xr:uid="{00000000-0005-0000-0000-000037020000}"/>
    <cellStyle name="Normal 13 2" xfId="575" xr:uid="{00000000-0005-0000-0000-000038020000}"/>
    <cellStyle name="Normal 13 2 2" xfId="576" xr:uid="{00000000-0005-0000-0000-000039020000}"/>
    <cellStyle name="Normal 13 2 3" xfId="577" xr:uid="{00000000-0005-0000-0000-00003A020000}"/>
    <cellStyle name="Normal 13 2 4" xfId="578" xr:uid="{00000000-0005-0000-0000-00003B020000}"/>
    <cellStyle name="Normal 13 2 4 2" xfId="579" xr:uid="{00000000-0005-0000-0000-00003C020000}"/>
    <cellStyle name="Normal 13 2 5" xfId="580" xr:uid="{00000000-0005-0000-0000-00003D020000}"/>
    <cellStyle name="Normal 13 2 6" xfId="581" xr:uid="{00000000-0005-0000-0000-00003E020000}"/>
    <cellStyle name="Normal 13 2 7" xfId="582" xr:uid="{00000000-0005-0000-0000-00003F020000}"/>
    <cellStyle name="Normal 13 3" xfId="583" xr:uid="{00000000-0005-0000-0000-000040020000}"/>
    <cellStyle name="Normal 13 4" xfId="584" xr:uid="{00000000-0005-0000-0000-000041020000}"/>
    <cellStyle name="Normal 13 5" xfId="585" xr:uid="{00000000-0005-0000-0000-000042020000}"/>
    <cellStyle name="Normal 13 5 2" xfId="586" xr:uid="{00000000-0005-0000-0000-000043020000}"/>
    <cellStyle name="Normal 13 5 2 2" xfId="587" xr:uid="{00000000-0005-0000-0000-000044020000}"/>
    <cellStyle name="Normal 13 5 3" xfId="588" xr:uid="{00000000-0005-0000-0000-000045020000}"/>
    <cellStyle name="Normal 13 5 4" xfId="589" xr:uid="{00000000-0005-0000-0000-000046020000}"/>
    <cellStyle name="Normal 13 5 5" xfId="590" xr:uid="{00000000-0005-0000-0000-000047020000}"/>
    <cellStyle name="Normal 13 6" xfId="591" xr:uid="{00000000-0005-0000-0000-000048020000}"/>
    <cellStyle name="Normal 13 6 2" xfId="592" xr:uid="{00000000-0005-0000-0000-000049020000}"/>
    <cellStyle name="Normal 13 6 3" xfId="593" xr:uid="{00000000-0005-0000-0000-00004A020000}"/>
    <cellStyle name="Normal 13 6 4" xfId="594" xr:uid="{00000000-0005-0000-0000-00004B020000}"/>
    <cellStyle name="Normal 14" xfId="595" xr:uid="{00000000-0005-0000-0000-00004C020000}"/>
    <cellStyle name="Normal 14 2" xfId="596" xr:uid="{00000000-0005-0000-0000-00004D020000}"/>
    <cellStyle name="Normal 15" xfId="597" xr:uid="{00000000-0005-0000-0000-00004E020000}"/>
    <cellStyle name="Normal 15 2" xfId="598" xr:uid="{00000000-0005-0000-0000-00004F020000}"/>
    <cellStyle name="Normal 15 3" xfId="599" xr:uid="{00000000-0005-0000-0000-000050020000}"/>
    <cellStyle name="Normal 16" xfId="600" xr:uid="{00000000-0005-0000-0000-000051020000}"/>
    <cellStyle name="Normal 16 2" xfId="601" xr:uid="{00000000-0005-0000-0000-000052020000}"/>
    <cellStyle name="Normal 16 2 2" xfId="602" xr:uid="{00000000-0005-0000-0000-000053020000}"/>
    <cellStyle name="Normal 16 2 3" xfId="603" xr:uid="{00000000-0005-0000-0000-000054020000}"/>
    <cellStyle name="Normal 16 3" xfId="604" xr:uid="{00000000-0005-0000-0000-000055020000}"/>
    <cellStyle name="Normal 16 4" xfId="605" xr:uid="{00000000-0005-0000-0000-000056020000}"/>
    <cellStyle name="Normal 16 5" xfId="606" xr:uid="{00000000-0005-0000-0000-000057020000}"/>
    <cellStyle name="Normal 16 6" xfId="607" xr:uid="{00000000-0005-0000-0000-000058020000}"/>
    <cellStyle name="Normal 17" xfId="608" xr:uid="{00000000-0005-0000-0000-000059020000}"/>
    <cellStyle name="Normal 17 2" xfId="609" xr:uid="{00000000-0005-0000-0000-00005A020000}"/>
    <cellStyle name="Normal 18" xfId="610" xr:uid="{00000000-0005-0000-0000-00005B020000}"/>
    <cellStyle name="Normal 18 2" xfId="611" xr:uid="{00000000-0005-0000-0000-00005C020000}"/>
    <cellStyle name="Normal 18 3" xfId="612" xr:uid="{00000000-0005-0000-0000-00005D020000}"/>
    <cellStyle name="Normal 19" xfId="613" xr:uid="{00000000-0005-0000-0000-00005E020000}"/>
    <cellStyle name="Normal 19 2" xfId="614" xr:uid="{00000000-0005-0000-0000-00005F020000}"/>
    <cellStyle name="Normal 19 2 2" xfId="615" xr:uid="{00000000-0005-0000-0000-000060020000}"/>
    <cellStyle name="Normal 19 3" xfId="616" xr:uid="{00000000-0005-0000-0000-000061020000}"/>
    <cellStyle name="Normal 2" xfId="617" xr:uid="{00000000-0005-0000-0000-000062020000}"/>
    <cellStyle name="Normal 2 10" xfId="618" xr:uid="{00000000-0005-0000-0000-000063020000}"/>
    <cellStyle name="Normal 2 2" xfId="619" xr:uid="{00000000-0005-0000-0000-000064020000}"/>
    <cellStyle name="Normal 2 2 2" xfId="620" xr:uid="{00000000-0005-0000-0000-000065020000}"/>
    <cellStyle name="Normal 2 2 3" xfId="621" xr:uid="{00000000-0005-0000-0000-000066020000}"/>
    <cellStyle name="Normal 2 2_ตารางเหมาจ่าย 56 ให้ รพ" xfId="622" xr:uid="{00000000-0005-0000-0000-000067020000}"/>
    <cellStyle name="Normal 2 3" xfId="623" xr:uid="{00000000-0005-0000-0000-000068020000}"/>
    <cellStyle name="Normal 2 3 2" xfId="624" xr:uid="{00000000-0005-0000-0000-000069020000}"/>
    <cellStyle name="Normal 2 3 3" xfId="625" xr:uid="{00000000-0005-0000-0000-00006A020000}"/>
    <cellStyle name="Normal 2 4" xfId="626" xr:uid="{00000000-0005-0000-0000-00006B020000}"/>
    <cellStyle name="Normal 2 4 2" xfId="627" xr:uid="{00000000-0005-0000-0000-00006C020000}"/>
    <cellStyle name="Normal 2 4 3" xfId="628" xr:uid="{00000000-0005-0000-0000-00006D020000}"/>
    <cellStyle name="Normal 2 5" xfId="629" xr:uid="{00000000-0005-0000-0000-00006E020000}"/>
    <cellStyle name="Normal 2 5 2" xfId="630" xr:uid="{00000000-0005-0000-0000-00006F020000}"/>
    <cellStyle name="Normal 2 5 2 2" xfId="631" xr:uid="{00000000-0005-0000-0000-000070020000}"/>
    <cellStyle name="Normal 2 6" xfId="632" xr:uid="{00000000-0005-0000-0000-000071020000}"/>
    <cellStyle name="Normal 2 7" xfId="633" xr:uid="{00000000-0005-0000-0000-000072020000}"/>
    <cellStyle name="Normal 2 8" xfId="634" xr:uid="{00000000-0005-0000-0000-000073020000}"/>
    <cellStyle name="Normal 2 8 2" xfId="635" xr:uid="{00000000-0005-0000-0000-000074020000}"/>
    <cellStyle name="Normal 2 9" xfId="636" xr:uid="{00000000-0005-0000-0000-000075020000}"/>
    <cellStyle name="Normal 2_เจ้าหนี้ปี2556" xfId="637" xr:uid="{00000000-0005-0000-0000-000076020000}"/>
    <cellStyle name="Normal 20" xfId="638" xr:uid="{00000000-0005-0000-0000-000077020000}"/>
    <cellStyle name="Normal 20 2" xfId="639" xr:uid="{00000000-0005-0000-0000-000078020000}"/>
    <cellStyle name="Normal 21" xfId="640" xr:uid="{00000000-0005-0000-0000-000079020000}"/>
    <cellStyle name="Normal 21 2" xfId="641" xr:uid="{00000000-0005-0000-0000-00007A020000}"/>
    <cellStyle name="Normal 21 2 2" xfId="642" xr:uid="{00000000-0005-0000-0000-00007B020000}"/>
    <cellStyle name="Normal 21 3" xfId="643" xr:uid="{00000000-0005-0000-0000-00007C020000}"/>
    <cellStyle name="Normal 21 4" xfId="644" xr:uid="{00000000-0005-0000-0000-00007D020000}"/>
    <cellStyle name="Normal 22" xfId="645" xr:uid="{00000000-0005-0000-0000-00007E020000}"/>
    <cellStyle name="Normal 22 2" xfId="646" xr:uid="{00000000-0005-0000-0000-00007F020000}"/>
    <cellStyle name="Normal 22 3" xfId="647" xr:uid="{00000000-0005-0000-0000-000080020000}"/>
    <cellStyle name="Normal 23" xfId="648" xr:uid="{00000000-0005-0000-0000-000081020000}"/>
    <cellStyle name="Normal 23 2" xfId="649" xr:uid="{00000000-0005-0000-0000-000082020000}"/>
    <cellStyle name="Normal 23 3" xfId="650" xr:uid="{00000000-0005-0000-0000-000083020000}"/>
    <cellStyle name="Normal 24" xfId="651" xr:uid="{00000000-0005-0000-0000-000084020000}"/>
    <cellStyle name="Normal 24 2" xfId="652" xr:uid="{00000000-0005-0000-0000-000085020000}"/>
    <cellStyle name="Normal 24 3" xfId="653" xr:uid="{00000000-0005-0000-0000-000086020000}"/>
    <cellStyle name="Normal 25" xfId="654" xr:uid="{00000000-0005-0000-0000-000087020000}"/>
    <cellStyle name="Normal 25 2" xfId="655" xr:uid="{00000000-0005-0000-0000-000088020000}"/>
    <cellStyle name="Normal 26" xfId="656" xr:uid="{00000000-0005-0000-0000-000089020000}"/>
    <cellStyle name="Normal 26 2" xfId="657" xr:uid="{00000000-0005-0000-0000-00008A020000}"/>
    <cellStyle name="Normal 27" xfId="658" xr:uid="{00000000-0005-0000-0000-00008B020000}"/>
    <cellStyle name="Normal 27 2" xfId="659" xr:uid="{00000000-0005-0000-0000-00008C020000}"/>
    <cellStyle name="Normal 28" xfId="660" xr:uid="{00000000-0005-0000-0000-00008D020000}"/>
    <cellStyle name="Normal 28 2" xfId="661" xr:uid="{00000000-0005-0000-0000-00008E020000}"/>
    <cellStyle name="Normal 28 3" xfId="662" xr:uid="{00000000-0005-0000-0000-00008F020000}"/>
    <cellStyle name="Normal 28 4" xfId="663" xr:uid="{00000000-0005-0000-0000-000090020000}"/>
    <cellStyle name="Normal 29" xfId="664" xr:uid="{00000000-0005-0000-0000-000091020000}"/>
    <cellStyle name="Normal 29 2" xfId="665" xr:uid="{00000000-0005-0000-0000-000092020000}"/>
    <cellStyle name="Normal 3" xfId="12" xr:uid="{00000000-0005-0000-0000-000093020000}"/>
    <cellStyle name="Normal 3 2" xfId="666" xr:uid="{00000000-0005-0000-0000-000094020000}"/>
    <cellStyle name="Normal 3 2 2" xfId="667" xr:uid="{00000000-0005-0000-0000-000095020000}"/>
    <cellStyle name="Normal 3 3" xfId="668" xr:uid="{00000000-0005-0000-0000-000096020000}"/>
    <cellStyle name="Normal 3 4" xfId="669" xr:uid="{00000000-0005-0000-0000-000097020000}"/>
    <cellStyle name="Normal 3 5" xfId="670" xr:uid="{00000000-0005-0000-0000-000098020000}"/>
    <cellStyle name="Normal 3_สรุปแผนเงินบำรุง 57 (ใส่ผู้รับผิดชอบ" xfId="671" xr:uid="{00000000-0005-0000-0000-000099020000}"/>
    <cellStyle name="Normal 30" xfId="672" xr:uid="{00000000-0005-0000-0000-00009A020000}"/>
    <cellStyle name="Normal 30 2" xfId="673" xr:uid="{00000000-0005-0000-0000-00009B020000}"/>
    <cellStyle name="Normal 30 3" xfId="674" xr:uid="{00000000-0005-0000-0000-00009C020000}"/>
    <cellStyle name="Normal 31" xfId="675" xr:uid="{00000000-0005-0000-0000-00009D020000}"/>
    <cellStyle name="Normal 31 2" xfId="676" xr:uid="{00000000-0005-0000-0000-00009E020000}"/>
    <cellStyle name="Normal 31 3" xfId="677" xr:uid="{00000000-0005-0000-0000-00009F020000}"/>
    <cellStyle name="Normal 32" xfId="678" xr:uid="{00000000-0005-0000-0000-0000A0020000}"/>
    <cellStyle name="Normal 32 2" xfId="679" xr:uid="{00000000-0005-0000-0000-0000A1020000}"/>
    <cellStyle name="Normal 33" xfId="680" xr:uid="{00000000-0005-0000-0000-0000A2020000}"/>
    <cellStyle name="Normal 34" xfId="681" xr:uid="{00000000-0005-0000-0000-0000A3020000}"/>
    <cellStyle name="Normal 35" xfId="682" xr:uid="{00000000-0005-0000-0000-0000A4020000}"/>
    <cellStyle name="Normal 36" xfId="683" xr:uid="{00000000-0005-0000-0000-0000A5020000}"/>
    <cellStyle name="Normal 37" xfId="684" xr:uid="{00000000-0005-0000-0000-0000A6020000}"/>
    <cellStyle name="Normal 38" xfId="685" xr:uid="{00000000-0005-0000-0000-0000A7020000}"/>
    <cellStyle name="Normal 39" xfId="686" xr:uid="{00000000-0005-0000-0000-0000A8020000}"/>
    <cellStyle name="Normal 39 2" xfId="3" xr:uid="{00000000-0005-0000-0000-0000A9020000}"/>
    <cellStyle name="Normal 4" xfId="687" xr:uid="{00000000-0005-0000-0000-0000AA020000}"/>
    <cellStyle name="Normal 4 2" xfId="6" xr:uid="{00000000-0005-0000-0000-0000AB020000}"/>
    <cellStyle name="Normal 4 3" xfId="688" xr:uid="{00000000-0005-0000-0000-0000AC020000}"/>
    <cellStyle name="Normal 4 4" xfId="689" xr:uid="{00000000-0005-0000-0000-0000AD020000}"/>
    <cellStyle name="Normal 4 5" xfId="690" xr:uid="{00000000-0005-0000-0000-0000AE020000}"/>
    <cellStyle name="Normal 40" xfId="9" xr:uid="{00000000-0005-0000-0000-0000AF020000}"/>
    <cellStyle name="Normal 41" xfId="691" xr:uid="{00000000-0005-0000-0000-0000B0020000}"/>
    <cellStyle name="Normal 42" xfId="692" xr:uid="{00000000-0005-0000-0000-0000B1020000}"/>
    <cellStyle name="Normal 43" xfId="693" xr:uid="{00000000-0005-0000-0000-0000B2020000}"/>
    <cellStyle name="Normal 44" xfId="694" xr:uid="{00000000-0005-0000-0000-0000B3020000}"/>
    <cellStyle name="Normal 45" xfId="695" xr:uid="{00000000-0005-0000-0000-0000B4020000}"/>
    <cellStyle name="Normal 46" xfId="696" xr:uid="{00000000-0005-0000-0000-0000B5020000}"/>
    <cellStyle name="Normal 47" xfId="2" xr:uid="{00000000-0005-0000-0000-0000B6020000}"/>
    <cellStyle name="Normal 48" xfId="960" xr:uid="{00000000-0005-0000-0000-0000B7020000}"/>
    <cellStyle name="Normal 49" xfId="962" xr:uid="{00000000-0005-0000-0000-0000B8020000}"/>
    <cellStyle name="Normal 5" xfId="697" xr:uid="{00000000-0005-0000-0000-0000B9020000}"/>
    <cellStyle name="Normal 5 2" xfId="698" xr:uid="{00000000-0005-0000-0000-0000BA020000}"/>
    <cellStyle name="Normal 5 2 2" xfId="699" xr:uid="{00000000-0005-0000-0000-0000BB020000}"/>
    <cellStyle name="Normal 5 3" xfId="700" xr:uid="{00000000-0005-0000-0000-0000BC020000}"/>
    <cellStyle name="Normal 5 4" xfId="701" xr:uid="{00000000-0005-0000-0000-0000BD020000}"/>
    <cellStyle name="Normal 5 5" xfId="702" xr:uid="{00000000-0005-0000-0000-0000BE020000}"/>
    <cellStyle name="Normal 50" xfId="703" xr:uid="{00000000-0005-0000-0000-0000BF020000}"/>
    <cellStyle name="Normal 6" xfId="704" xr:uid="{00000000-0005-0000-0000-0000C0020000}"/>
    <cellStyle name="Normal 6 2" xfId="705" xr:uid="{00000000-0005-0000-0000-0000C1020000}"/>
    <cellStyle name="Normal 6 3" xfId="706" xr:uid="{00000000-0005-0000-0000-0000C2020000}"/>
    <cellStyle name="Normal 6 3 2" xfId="707" xr:uid="{00000000-0005-0000-0000-0000C3020000}"/>
    <cellStyle name="Normal 6 4" xfId="708" xr:uid="{00000000-0005-0000-0000-0000C4020000}"/>
    <cellStyle name="Normal 6 5" xfId="709" xr:uid="{00000000-0005-0000-0000-0000C5020000}"/>
    <cellStyle name="Normal 7" xfId="710" xr:uid="{00000000-0005-0000-0000-0000C6020000}"/>
    <cellStyle name="Normal 7 2" xfId="711" xr:uid="{00000000-0005-0000-0000-0000C7020000}"/>
    <cellStyle name="Normal 7 3" xfId="712" xr:uid="{00000000-0005-0000-0000-0000C8020000}"/>
    <cellStyle name="Normal 7 4" xfId="961" xr:uid="{00000000-0005-0000-0000-0000C9020000}"/>
    <cellStyle name="Normal 8" xfId="713" xr:uid="{00000000-0005-0000-0000-0000CA020000}"/>
    <cellStyle name="Normal 8 2" xfId="714" xr:uid="{00000000-0005-0000-0000-0000CB020000}"/>
    <cellStyle name="Normal 9" xfId="715" xr:uid="{00000000-0005-0000-0000-0000CC020000}"/>
    <cellStyle name="Normal 9 2" xfId="716" xr:uid="{00000000-0005-0000-0000-0000CD020000}"/>
    <cellStyle name="Normal_Sheet4" xfId="7" xr:uid="{00000000-0005-0000-0000-0000CE020000}"/>
    <cellStyle name="Note" xfId="717" xr:uid="{00000000-0005-0000-0000-0000CF020000}"/>
    <cellStyle name="Note 2" xfId="718" xr:uid="{00000000-0005-0000-0000-0000D0020000}"/>
    <cellStyle name="Note 3" xfId="719" xr:uid="{00000000-0005-0000-0000-0000D1020000}"/>
    <cellStyle name="Note 4" xfId="720" xr:uid="{00000000-0005-0000-0000-0000D2020000}"/>
    <cellStyle name="Note 5" xfId="721" xr:uid="{00000000-0005-0000-0000-0000D3020000}"/>
    <cellStyle name="Note 6" xfId="722" xr:uid="{00000000-0005-0000-0000-0000D4020000}"/>
    <cellStyle name="Output" xfId="723" xr:uid="{00000000-0005-0000-0000-0000D5020000}"/>
    <cellStyle name="Output 2" xfId="724" xr:uid="{00000000-0005-0000-0000-0000D6020000}"/>
    <cellStyle name="Output 3" xfId="725" xr:uid="{00000000-0005-0000-0000-0000D7020000}"/>
    <cellStyle name="Output 4" xfId="726" xr:uid="{00000000-0005-0000-0000-0000D8020000}"/>
    <cellStyle name="Output 5" xfId="727" xr:uid="{00000000-0005-0000-0000-0000D9020000}"/>
    <cellStyle name="Output 6" xfId="728" xr:uid="{00000000-0005-0000-0000-0000DA020000}"/>
    <cellStyle name="Percent 10" xfId="729" xr:uid="{00000000-0005-0000-0000-0000DB020000}"/>
    <cellStyle name="Percent 10 2" xfId="730" xr:uid="{00000000-0005-0000-0000-0000DC020000}"/>
    <cellStyle name="Percent 11" xfId="731" xr:uid="{00000000-0005-0000-0000-0000DD020000}"/>
    <cellStyle name="Percent 12" xfId="732" xr:uid="{00000000-0005-0000-0000-0000DE020000}"/>
    <cellStyle name="Percent 13" xfId="733" xr:uid="{00000000-0005-0000-0000-0000DF020000}"/>
    <cellStyle name="Percent 14" xfId="734" xr:uid="{00000000-0005-0000-0000-0000E0020000}"/>
    <cellStyle name="Percent 14 2" xfId="735" xr:uid="{00000000-0005-0000-0000-0000E1020000}"/>
    <cellStyle name="Percent 15" xfId="11" xr:uid="{00000000-0005-0000-0000-0000E2020000}"/>
    <cellStyle name="Percent 2" xfId="736" xr:uid="{00000000-0005-0000-0000-0000E3020000}"/>
    <cellStyle name="Percent 2 2" xfId="737" xr:uid="{00000000-0005-0000-0000-0000E4020000}"/>
    <cellStyle name="Percent 2 3" xfId="738" xr:uid="{00000000-0005-0000-0000-0000E5020000}"/>
    <cellStyle name="Percent 3" xfId="739" xr:uid="{00000000-0005-0000-0000-0000E6020000}"/>
    <cellStyle name="Percent 4" xfId="740" xr:uid="{00000000-0005-0000-0000-0000E7020000}"/>
    <cellStyle name="Percent 5" xfId="741" xr:uid="{00000000-0005-0000-0000-0000E8020000}"/>
    <cellStyle name="Percent 6" xfId="742" xr:uid="{00000000-0005-0000-0000-0000E9020000}"/>
    <cellStyle name="Percent 7" xfId="743" xr:uid="{00000000-0005-0000-0000-0000EA020000}"/>
    <cellStyle name="Percent 8" xfId="744" xr:uid="{00000000-0005-0000-0000-0000EB020000}"/>
    <cellStyle name="Percent 9" xfId="745" xr:uid="{00000000-0005-0000-0000-0000EC020000}"/>
    <cellStyle name="Title" xfId="746" xr:uid="{00000000-0005-0000-0000-0000ED020000}"/>
    <cellStyle name="Title 2" xfId="747" xr:uid="{00000000-0005-0000-0000-0000EE020000}"/>
    <cellStyle name="Title 3" xfId="748" xr:uid="{00000000-0005-0000-0000-0000EF020000}"/>
    <cellStyle name="Title 4" xfId="749" xr:uid="{00000000-0005-0000-0000-0000F0020000}"/>
    <cellStyle name="Title 5" xfId="750" xr:uid="{00000000-0005-0000-0000-0000F1020000}"/>
    <cellStyle name="Title 6" xfId="751" xr:uid="{00000000-0005-0000-0000-0000F2020000}"/>
    <cellStyle name="Total" xfId="752" xr:uid="{00000000-0005-0000-0000-0000F3020000}"/>
    <cellStyle name="Total 2" xfId="753" xr:uid="{00000000-0005-0000-0000-0000F4020000}"/>
    <cellStyle name="Total 3" xfId="754" xr:uid="{00000000-0005-0000-0000-0000F5020000}"/>
    <cellStyle name="Total 4" xfId="755" xr:uid="{00000000-0005-0000-0000-0000F6020000}"/>
    <cellStyle name="Total 5" xfId="756" xr:uid="{00000000-0005-0000-0000-0000F7020000}"/>
    <cellStyle name="Total 6" xfId="757" xr:uid="{00000000-0005-0000-0000-0000F8020000}"/>
    <cellStyle name="Warning Text" xfId="758" xr:uid="{00000000-0005-0000-0000-0000F9020000}"/>
    <cellStyle name="Warning Text 2" xfId="759" xr:uid="{00000000-0005-0000-0000-0000FA020000}"/>
    <cellStyle name="Warning Text 3" xfId="760" xr:uid="{00000000-0005-0000-0000-0000FB020000}"/>
    <cellStyle name="Warning Text 4" xfId="761" xr:uid="{00000000-0005-0000-0000-0000FC020000}"/>
    <cellStyle name="Warning Text 5" xfId="762" xr:uid="{00000000-0005-0000-0000-0000FD020000}"/>
    <cellStyle name="Warning Text 6" xfId="763" xr:uid="{00000000-0005-0000-0000-0000FE020000}"/>
    <cellStyle name="การคำนวณ 2" xfId="764" xr:uid="{00000000-0005-0000-0000-0000FF020000}"/>
    <cellStyle name="การคำนวณ 2 2" xfId="765" xr:uid="{00000000-0005-0000-0000-000000030000}"/>
    <cellStyle name="การคำนวณ 3" xfId="766" xr:uid="{00000000-0005-0000-0000-000001030000}"/>
    <cellStyle name="การคำนวณ 4" xfId="767" xr:uid="{00000000-0005-0000-0000-000002030000}"/>
    <cellStyle name="การคำนวณ 5" xfId="768" xr:uid="{00000000-0005-0000-0000-000003030000}"/>
    <cellStyle name="การคำนวณ 6" xfId="769" xr:uid="{00000000-0005-0000-0000-000004030000}"/>
    <cellStyle name="ข้อความเตือน 2" xfId="770" xr:uid="{00000000-0005-0000-0000-000005030000}"/>
    <cellStyle name="ข้อความเตือน 2 2" xfId="771" xr:uid="{00000000-0005-0000-0000-000006030000}"/>
    <cellStyle name="ข้อความเตือน 3" xfId="772" xr:uid="{00000000-0005-0000-0000-000007030000}"/>
    <cellStyle name="ข้อความเตือน 4" xfId="773" xr:uid="{00000000-0005-0000-0000-000008030000}"/>
    <cellStyle name="ข้อความเตือน 5" xfId="774" xr:uid="{00000000-0005-0000-0000-000009030000}"/>
    <cellStyle name="ข้อความเตือน 6" xfId="775" xr:uid="{00000000-0005-0000-0000-00000A030000}"/>
    <cellStyle name="ข้อความอธิบาย 2" xfId="776" xr:uid="{00000000-0005-0000-0000-00000B030000}"/>
    <cellStyle name="ข้อความอธิบาย 2 2" xfId="777" xr:uid="{00000000-0005-0000-0000-00000C030000}"/>
    <cellStyle name="ข้อความอธิบาย 3" xfId="778" xr:uid="{00000000-0005-0000-0000-00000D030000}"/>
    <cellStyle name="ข้อความอธิบาย 4" xfId="779" xr:uid="{00000000-0005-0000-0000-00000E030000}"/>
    <cellStyle name="ข้อความอธิบาย 5" xfId="780" xr:uid="{00000000-0005-0000-0000-00000F030000}"/>
    <cellStyle name="ข้อความอธิบาย 6" xfId="781" xr:uid="{00000000-0005-0000-0000-000010030000}"/>
    <cellStyle name="เครื่องหมายจุลภาค 10" xfId="782" xr:uid="{00000000-0005-0000-0000-000011030000}"/>
    <cellStyle name="เครื่องหมายจุลภาค 12" xfId="783" xr:uid="{00000000-0005-0000-0000-000012030000}"/>
    <cellStyle name="เครื่องหมายจุลภาค 14" xfId="784" xr:uid="{00000000-0005-0000-0000-000013030000}"/>
    <cellStyle name="เครื่องหมายจุลภาค 15" xfId="785" xr:uid="{00000000-0005-0000-0000-000014030000}"/>
    <cellStyle name="เครื่องหมายจุลภาค 2" xfId="786" xr:uid="{00000000-0005-0000-0000-000015030000}"/>
    <cellStyle name="เครื่องหมายจุลภาค 2 2" xfId="787" xr:uid="{00000000-0005-0000-0000-000016030000}"/>
    <cellStyle name="เครื่องหมายจุลภาค 2 3" xfId="788" xr:uid="{00000000-0005-0000-0000-000017030000}"/>
    <cellStyle name="เครื่องหมายจุลภาค 2 3 2" xfId="789" xr:uid="{00000000-0005-0000-0000-000018030000}"/>
    <cellStyle name="เครื่องหมายจุลภาค 2 4" xfId="790" xr:uid="{00000000-0005-0000-0000-000019030000}"/>
    <cellStyle name="เครื่องหมายจุลภาค 2 5" xfId="791" xr:uid="{00000000-0005-0000-0000-00001A030000}"/>
    <cellStyle name="เครื่องหมายจุลภาค 3" xfId="792" xr:uid="{00000000-0005-0000-0000-00001B030000}"/>
    <cellStyle name="เครื่องหมายจุลภาค 3 2" xfId="793" xr:uid="{00000000-0005-0000-0000-00001C030000}"/>
    <cellStyle name="เครื่องหมายจุลภาค 4" xfId="794" xr:uid="{00000000-0005-0000-0000-00001D030000}"/>
    <cellStyle name="เครื่องหมายจุลภาค 5" xfId="795" xr:uid="{00000000-0005-0000-0000-00001E030000}"/>
    <cellStyle name="เครื่องหมายจุลภาค 5 2" xfId="796" xr:uid="{00000000-0005-0000-0000-00001F030000}"/>
    <cellStyle name="เครื่องหมายจุลภาค 5 3" xfId="797" xr:uid="{00000000-0005-0000-0000-000020030000}"/>
    <cellStyle name="เครื่องหมายจุลภาค 8" xfId="798" xr:uid="{00000000-0005-0000-0000-000021030000}"/>
    <cellStyle name="เครื่องหมายจุลภาค_แก้ยอด รวมปี50-51CFO สสจ." xfId="799" xr:uid="{00000000-0005-0000-0000-000022030000}"/>
    <cellStyle name="เครื่องหมายสกุลเงิน 8" xfId="800" xr:uid="{00000000-0005-0000-0000-000023030000}"/>
    <cellStyle name="เครื่องหมายสกุลเงิน 8 2" xfId="801" xr:uid="{00000000-0005-0000-0000-000024030000}"/>
    <cellStyle name="จุลภาค" xfId="1" builtinId="3"/>
    <cellStyle name="ชื่อเรื่อง 2" xfId="802" xr:uid="{00000000-0005-0000-0000-000025030000}"/>
    <cellStyle name="ชื่อเรื่อง 2 2" xfId="803" xr:uid="{00000000-0005-0000-0000-000026030000}"/>
    <cellStyle name="ชื่อเรื่อง 3" xfId="804" xr:uid="{00000000-0005-0000-0000-000027030000}"/>
    <cellStyle name="ชื่อเรื่อง 4" xfId="805" xr:uid="{00000000-0005-0000-0000-000028030000}"/>
    <cellStyle name="ชื่อเรื่อง 5" xfId="806" xr:uid="{00000000-0005-0000-0000-000029030000}"/>
    <cellStyle name="ชื่อเรื่อง 6" xfId="807" xr:uid="{00000000-0005-0000-0000-00002A030000}"/>
    <cellStyle name="เชื่อมโยงหลายมิติ_13" xfId="808" xr:uid="{00000000-0005-0000-0000-00002B030000}"/>
    <cellStyle name="เซลล์ตรวจสอบ 2" xfId="809" xr:uid="{00000000-0005-0000-0000-00002C030000}"/>
    <cellStyle name="เซลล์ตรวจสอบ 2 2" xfId="810" xr:uid="{00000000-0005-0000-0000-00002D030000}"/>
    <cellStyle name="เซลล์ตรวจสอบ 3" xfId="811" xr:uid="{00000000-0005-0000-0000-00002E030000}"/>
    <cellStyle name="เซลล์ตรวจสอบ 4" xfId="812" xr:uid="{00000000-0005-0000-0000-00002F030000}"/>
    <cellStyle name="เซลล์ตรวจสอบ 5" xfId="813" xr:uid="{00000000-0005-0000-0000-000030030000}"/>
    <cellStyle name="เซลล์ตรวจสอบ 6" xfId="814" xr:uid="{00000000-0005-0000-0000-000031030000}"/>
    <cellStyle name="เซลล์ที่มีการเชื่อมโยง 2" xfId="815" xr:uid="{00000000-0005-0000-0000-000032030000}"/>
    <cellStyle name="เซลล์ที่มีการเชื่อมโยง 2 2" xfId="816" xr:uid="{00000000-0005-0000-0000-000033030000}"/>
    <cellStyle name="เซลล์ที่มีการเชื่อมโยง 3" xfId="817" xr:uid="{00000000-0005-0000-0000-000034030000}"/>
    <cellStyle name="เซลล์ที่มีการเชื่อมโยง 4" xfId="818" xr:uid="{00000000-0005-0000-0000-000035030000}"/>
    <cellStyle name="เซลล์ที่มีการเชื่อมโยง 5" xfId="819" xr:uid="{00000000-0005-0000-0000-000036030000}"/>
    <cellStyle name="เซลล์ที่มีการเชื่อมโยง 6" xfId="820" xr:uid="{00000000-0005-0000-0000-000037030000}"/>
    <cellStyle name="ดี 2" xfId="821" xr:uid="{00000000-0005-0000-0000-000038030000}"/>
    <cellStyle name="ดี 2 2" xfId="822" xr:uid="{00000000-0005-0000-0000-000039030000}"/>
    <cellStyle name="ดี 3" xfId="823" xr:uid="{00000000-0005-0000-0000-00003A030000}"/>
    <cellStyle name="ดี 4" xfId="824" xr:uid="{00000000-0005-0000-0000-00003B030000}"/>
    <cellStyle name="ดี 5" xfId="825" xr:uid="{00000000-0005-0000-0000-00003C030000}"/>
    <cellStyle name="ดี 6" xfId="826" xr:uid="{00000000-0005-0000-0000-00003D030000}"/>
    <cellStyle name="ตามการเชื่อมโยงหลายมิติ_13" xfId="827" xr:uid="{00000000-0005-0000-0000-00003E030000}"/>
    <cellStyle name="ปกติ" xfId="0" builtinId="0"/>
    <cellStyle name="ปกติ 10" xfId="828" xr:uid="{00000000-0005-0000-0000-00003F030000}"/>
    <cellStyle name="ปกติ 11" xfId="829" xr:uid="{00000000-0005-0000-0000-000040030000}"/>
    <cellStyle name="ปกติ 12" xfId="830" xr:uid="{00000000-0005-0000-0000-000041030000}"/>
    <cellStyle name="ปกติ 13" xfId="831" xr:uid="{00000000-0005-0000-0000-000042030000}"/>
    <cellStyle name="ปกติ 2" xfId="832" xr:uid="{00000000-0005-0000-0000-000043030000}"/>
    <cellStyle name="ปกติ 2 2" xfId="833" xr:uid="{00000000-0005-0000-0000-000044030000}"/>
    <cellStyle name="ปกติ 2 2 2" xfId="834" xr:uid="{00000000-0005-0000-0000-000045030000}"/>
    <cellStyle name="ปกติ 2 2 3" xfId="835" xr:uid="{00000000-0005-0000-0000-000046030000}"/>
    <cellStyle name="ปกติ 2 3" xfId="836" xr:uid="{00000000-0005-0000-0000-000047030000}"/>
    <cellStyle name="ปกติ 2 3 2" xfId="837" xr:uid="{00000000-0005-0000-0000-000048030000}"/>
    <cellStyle name="ปกติ 2 4" xfId="838" xr:uid="{00000000-0005-0000-0000-000049030000}"/>
    <cellStyle name="ปกติ 3" xfId="839" xr:uid="{00000000-0005-0000-0000-00004A030000}"/>
    <cellStyle name="ปกติ 3 2" xfId="840" xr:uid="{00000000-0005-0000-0000-00004B030000}"/>
    <cellStyle name="ปกติ 3 2 2" xfId="841" xr:uid="{00000000-0005-0000-0000-00004C030000}"/>
    <cellStyle name="ปกติ 3 2 3" xfId="842" xr:uid="{00000000-0005-0000-0000-00004D030000}"/>
    <cellStyle name="ปกติ 3 3" xfId="843" xr:uid="{00000000-0005-0000-0000-00004E030000}"/>
    <cellStyle name="ปกติ 3_5.เคราะห์ งบการเงิน ม.ค.55 แยก" xfId="844" xr:uid="{00000000-0005-0000-0000-00004F030000}"/>
    <cellStyle name="ปกติ 4" xfId="845" xr:uid="{00000000-0005-0000-0000-000050030000}"/>
    <cellStyle name="ปกติ 4 2" xfId="846" xr:uid="{00000000-0005-0000-0000-000051030000}"/>
    <cellStyle name="ปกติ 4 3" xfId="847" xr:uid="{00000000-0005-0000-0000-000052030000}"/>
    <cellStyle name="ปกติ 5" xfId="848" xr:uid="{00000000-0005-0000-0000-000053030000}"/>
    <cellStyle name="ปกติ 5 2" xfId="849" xr:uid="{00000000-0005-0000-0000-000054030000}"/>
    <cellStyle name="ปกติ 5 3" xfId="850" xr:uid="{00000000-0005-0000-0000-000055030000}"/>
    <cellStyle name="ปกติ 6" xfId="851" xr:uid="{00000000-0005-0000-0000-000056030000}"/>
    <cellStyle name="ปกติ 6 2" xfId="852" xr:uid="{00000000-0005-0000-0000-000057030000}"/>
    <cellStyle name="ปกติ 7" xfId="853" xr:uid="{00000000-0005-0000-0000-000058030000}"/>
    <cellStyle name="ปกติ 7 2" xfId="854" xr:uid="{00000000-0005-0000-0000-000059030000}"/>
    <cellStyle name="ปกติ 8" xfId="855" xr:uid="{00000000-0005-0000-0000-00005A030000}"/>
    <cellStyle name="ปกติ 8 2" xfId="856" xr:uid="{00000000-0005-0000-0000-00005B030000}"/>
    <cellStyle name="ปกติ 9" xfId="857" xr:uid="{00000000-0005-0000-0000-00005C030000}"/>
    <cellStyle name="ปกติ 9 2" xfId="858" xr:uid="{00000000-0005-0000-0000-00005D030000}"/>
    <cellStyle name="ปกติ 9 3" xfId="859" xr:uid="{00000000-0005-0000-0000-00005E030000}"/>
    <cellStyle name="ป้อนค่า 2" xfId="860" xr:uid="{00000000-0005-0000-0000-00005F030000}"/>
    <cellStyle name="ป้อนค่า 2 2" xfId="861" xr:uid="{00000000-0005-0000-0000-000060030000}"/>
    <cellStyle name="ป้อนค่า 3" xfId="862" xr:uid="{00000000-0005-0000-0000-000061030000}"/>
    <cellStyle name="ป้อนค่า 4" xfId="863" xr:uid="{00000000-0005-0000-0000-000062030000}"/>
    <cellStyle name="ป้อนค่า 5" xfId="864" xr:uid="{00000000-0005-0000-0000-000063030000}"/>
    <cellStyle name="ป้อนค่า 6" xfId="865" xr:uid="{00000000-0005-0000-0000-000064030000}"/>
    <cellStyle name="ปานกลาง 2" xfId="866" xr:uid="{00000000-0005-0000-0000-000065030000}"/>
    <cellStyle name="ปานกลาง 2 2" xfId="867" xr:uid="{00000000-0005-0000-0000-000066030000}"/>
    <cellStyle name="ปานกลาง 3" xfId="868" xr:uid="{00000000-0005-0000-0000-000067030000}"/>
    <cellStyle name="ปานกลาง 4" xfId="869" xr:uid="{00000000-0005-0000-0000-000068030000}"/>
    <cellStyle name="ปานกลาง 5" xfId="870" xr:uid="{00000000-0005-0000-0000-000069030000}"/>
    <cellStyle name="ปานกลาง 6" xfId="871" xr:uid="{00000000-0005-0000-0000-00006A030000}"/>
    <cellStyle name="เปอร์เซ็นต์ 2" xfId="872" xr:uid="{00000000-0005-0000-0000-00006B030000}"/>
    <cellStyle name="เปอร์เซ็นต์ 2 2" xfId="873" xr:uid="{00000000-0005-0000-0000-00006C030000}"/>
    <cellStyle name="ผลรวม 2" xfId="874" xr:uid="{00000000-0005-0000-0000-00006D030000}"/>
    <cellStyle name="ผลรวม 2 2" xfId="875" xr:uid="{00000000-0005-0000-0000-00006E030000}"/>
    <cellStyle name="ผลรวม 3" xfId="876" xr:uid="{00000000-0005-0000-0000-00006F030000}"/>
    <cellStyle name="ผลรวม 4" xfId="877" xr:uid="{00000000-0005-0000-0000-000070030000}"/>
    <cellStyle name="ผลรวม 5" xfId="878" xr:uid="{00000000-0005-0000-0000-000071030000}"/>
    <cellStyle name="ผลรวม 6" xfId="879" xr:uid="{00000000-0005-0000-0000-000072030000}"/>
    <cellStyle name="แย่ 2" xfId="880" xr:uid="{00000000-0005-0000-0000-000073030000}"/>
    <cellStyle name="แย่ 2 2" xfId="881" xr:uid="{00000000-0005-0000-0000-000074030000}"/>
    <cellStyle name="แย่ 3" xfId="882" xr:uid="{00000000-0005-0000-0000-000075030000}"/>
    <cellStyle name="แย่ 4" xfId="883" xr:uid="{00000000-0005-0000-0000-000076030000}"/>
    <cellStyle name="แย่ 5" xfId="884" xr:uid="{00000000-0005-0000-0000-000077030000}"/>
    <cellStyle name="แย่ 6" xfId="885" xr:uid="{00000000-0005-0000-0000-000078030000}"/>
    <cellStyle name="ส่วนที่ถูกเน้น1 2" xfId="886" xr:uid="{00000000-0005-0000-0000-000079030000}"/>
    <cellStyle name="ส่วนที่ถูกเน้น1 2 2" xfId="887" xr:uid="{00000000-0005-0000-0000-00007A030000}"/>
    <cellStyle name="ส่วนที่ถูกเน้น1 3" xfId="888" xr:uid="{00000000-0005-0000-0000-00007B030000}"/>
    <cellStyle name="ส่วนที่ถูกเน้น1 4" xfId="889" xr:uid="{00000000-0005-0000-0000-00007C030000}"/>
    <cellStyle name="ส่วนที่ถูกเน้น1 5" xfId="890" xr:uid="{00000000-0005-0000-0000-00007D030000}"/>
    <cellStyle name="ส่วนที่ถูกเน้น1 6" xfId="891" xr:uid="{00000000-0005-0000-0000-00007E030000}"/>
    <cellStyle name="ส่วนที่ถูกเน้น2 2" xfId="892" xr:uid="{00000000-0005-0000-0000-00007F030000}"/>
    <cellStyle name="ส่วนที่ถูกเน้น2 2 2" xfId="893" xr:uid="{00000000-0005-0000-0000-000080030000}"/>
    <cellStyle name="ส่วนที่ถูกเน้น2 3" xfId="894" xr:uid="{00000000-0005-0000-0000-000081030000}"/>
    <cellStyle name="ส่วนที่ถูกเน้น2 4" xfId="895" xr:uid="{00000000-0005-0000-0000-000082030000}"/>
    <cellStyle name="ส่วนที่ถูกเน้น2 5" xfId="896" xr:uid="{00000000-0005-0000-0000-000083030000}"/>
    <cellStyle name="ส่วนที่ถูกเน้น2 6" xfId="897" xr:uid="{00000000-0005-0000-0000-000084030000}"/>
    <cellStyle name="ส่วนที่ถูกเน้น3 2" xfId="898" xr:uid="{00000000-0005-0000-0000-000085030000}"/>
    <cellStyle name="ส่วนที่ถูกเน้น3 2 2" xfId="899" xr:uid="{00000000-0005-0000-0000-000086030000}"/>
    <cellStyle name="ส่วนที่ถูกเน้น3 3" xfId="900" xr:uid="{00000000-0005-0000-0000-000087030000}"/>
    <cellStyle name="ส่วนที่ถูกเน้น3 4" xfId="901" xr:uid="{00000000-0005-0000-0000-000088030000}"/>
    <cellStyle name="ส่วนที่ถูกเน้น3 5" xfId="902" xr:uid="{00000000-0005-0000-0000-000089030000}"/>
    <cellStyle name="ส่วนที่ถูกเน้น3 6" xfId="903" xr:uid="{00000000-0005-0000-0000-00008A030000}"/>
    <cellStyle name="ส่วนที่ถูกเน้น4 2" xfId="904" xr:uid="{00000000-0005-0000-0000-00008B030000}"/>
    <cellStyle name="ส่วนที่ถูกเน้น4 2 2" xfId="905" xr:uid="{00000000-0005-0000-0000-00008C030000}"/>
    <cellStyle name="ส่วนที่ถูกเน้น4 3" xfId="906" xr:uid="{00000000-0005-0000-0000-00008D030000}"/>
    <cellStyle name="ส่วนที่ถูกเน้น4 4" xfId="907" xr:uid="{00000000-0005-0000-0000-00008E030000}"/>
    <cellStyle name="ส่วนที่ถูกเน้น4 5" xfId="908" xr:uid="{00000000-0005-0000-0000-00008F030000}"/>
    <cellStyle name="ส่วนที่ถูกเน้น4 6" xfId="909" xr:uid="{00000000-0005-0000-0000-000090030000}"/>
    <cellStyle name="ส่วนที่ถูกเน้น5 2" xfId="910" xr:uid="{00000000-0005-0000-0000-000091030000}"/>
    <cellStyle name="ส่วนที่ถูกเน้น5 2 2" xfId="911" xr:uid="{00000000-0005-0000-0000-000092030000}"/>
    <cellStyle name="ส่วนที่ถูกเน้น5 3" xfId="912" xr:uid="{00000000-0005-0000-0000-000093030000}"/>
    <cellStyle name="ส่วนที่ถูกเน้น5 4" xfId="913" xr:uid="{00000000-0005-0000-0000-000094030000}"/>
    <cellStyle name="ส่วนที่ถูกเน้น5 5" xfId="914" xr:uid="{00000000-0005-0000-0000-000095030000}"/>
    <cellStyle name="ส่วนที่ถูกเน้น5 6" xfId="915" xr:uid="{00000000-0005-0000-0000-000096030000}"/>
    <cellStyle name="ส่วนที่ถูกเน้น6 2" xfId="916" xr:uid="{00000000-0005-0000-0000-000097030000}"/>
    <cellStyle name="ส่วนที่ถูกเน้น6 2 2" xfId="917" xr:uid="{00000000-0005-0000-0000-000098030000}"/>
    <cellStyle name="ส่วนที่ถูกเน้น6 3" xfId="918" xr:uid="{00000000-0005-0000-0000-000099030000}"/>
    <cellStyle name="ส่วนที่ถูกเน้น6 4" xfId="919" xr:uid="{00000000-0005-0000-0000-00009A030000}"/>
    <cellStyle name="ส่วนที่ถูกเน้น6 5" xfId="920" xr:uid="{00000000-0005-0000-0000-00009B030000}"/>
    <cellStyle name="ส่วนที่ถูกเน้น6 6" xfId="921" xr:uid="{00000000-0005-0000-0000-00009C030000}"/>
    <cellStyle name="แสดงผล 2" xfId="922" xr:uid="{00000000-0005-0000-0000-00009D030000}"/>
    <cellStyle name="แสดงผล 2 2" xfId="923" xr:uid="{00000000-0005-0000-0000-00009E030000}"/>
    <cellStyle name="แสดงผล 3" xfId="924" xr:uid="{00000000-0005-0000-0000-00009F030000}"/>
    <cellStyle name="แสดงผล 4" xfId="925" xr:uid="{00000000-0005-0000-0000-0000A0030000}"/>
    <cellStyle name="แสดงผล 5" xfId="926" xr:uid="{00000000-0005-0000-0000-0000A1030000}"/>
    <cellStyle name="แสดงผล 6" xfId="927" xr:uid="{00000000-0005-0000-0000-0000A2030000}"/>
    <cellStyle name="หมายเหตุ 2" xfId="928" xr:uid="{00000000-0005-0000-0000-0000A3030000}"/>
    <cellStyle name="หมายเหตุ 2 2" xfId="929" xr:uid="{00000000-0005-0000-0000-0000A4030000}"/>
    <cellStyle name="หมายเหตุ 2 3" xfId="930" xr:uid="{00000000-0005-0000-0000-0000A5030000}"/>
    <cellStyle name="หมายเหตุ 3" xfId="931" xr:uid="{00000000-0005-0000-0000-0000A6030000}"/>
    <cellStyle name="หมายเหตุ 4" xfId="932" xr:uid="{00000000-0005-0000-0000-0000A7030000}"/>
    <cellStyle name="หมายเหตุ 5" xfId="933" xr:uid="{00000000-0005-0000-0000-0000A8030000}"/>
    <cellStyle name="หมายเหตุ 6" xfId="934" xr:uid="{00000000-0005-0000-0000-0000A9030000}"/>
    <cellStyle name="หมายเหตุ 7" xfId="935" xr:uid="{00000000-0005-0000-0000-0000AA030000}"/>
    <cellStyle name="หัวเรื่อง 1 2" xfId="936" xr:uid="{00000000-0005-0000-0000-0000AB030000}"/>
    <cellStyle name="หัวเรื่อง 1 2 2" xfId="937" xr:uid="{00000000-0005-0000-0000-0000AC030000}"/>
    <cellStyle name="หัวเรื่อง 1 3" xfId="938" xr:uid="{00000000-0005-0000-0000-0000AD030000}"/>
    <cellStyle name="หัวเรื่อง 1 4" xfId="939" xr:uid="{00000000-0005-0000-0000-0000AE030000}"/>
    <cellStyle name="หัวเรื่อง 1 5" xfId="940" xr:uid="{00000000-0005-0000-0000-0000AF030000}"/>
    <cellStyle name="หัวเรื่อง 1 6" xfId="941" xr:uid="{00000000-0005-0000-0000-0000B0030000}"/>
    <cellStyle name="หัวเรื่อง 2 2" xfId="942" xr:uid="{00000000-0005-0000-0000-0000B1030000}"/>
    <cellStyle name="หัวเรื่อง 2 2 2" xfId="943" xr:uid="{00000000-0005-0000-0000-0000B2030000}"/>
    <cellStyle name="หัวเรื่อง 2 3" xfId="944" xr:uid="{00000000-0005-0000-0000-0000B3030000}"/>
    <cellStyle name="หัวเรื่อง 2 4" xfId="945" xr:uid="{00000000-0005-0000-0000-0000B4030000}"/>
    <cellStyle name="หัวเรื่อง 2 5" xfId="946" xr:uid="{00000000-0005-0000-0000-0000B5030000}"/>
    <cellStyle name="หัวเรื่อง 2 6" xfId="947" xr:uid="{00000000-0005-0000-0000-0000B6030000}"/>
    <cellStyle name="หัวเรื่อง 3 2" xfId="948" xr:uid="{00000000-0005-0000-0000-0000B7030000}"/>
    <cellStyle name="หัวเรื่อง 3 2 2" xfId="949" xr:uid="{00000000-0005-0000-0000-0000B8030000}"/>
    <cellStyle name="หัวเรื่อง 3 3" xfId="950" xr:uid="{00000000-0005-0000-0000-0000B9030000}"/>
    <cellStyle name="หัวเรื่อง 3 4" xfId="951" xr:uid="{00000000-0005-0000-0000-0000BA030000}"/>
    <cellStyle name="หัวเรื่อง 3 5" xfId="952" xr:uid="{00000000-0005-0000-0000-0000BB030000}"/>
    <cellStyle name="หัวเรื่อง 3 6" xfId="953" xr:uid="{00000000-0005-0000-0000-0000BC030000}"/>
    <cellStyle name="หัวเรื่อง 4 2" xfId="954" xr:uid="{00000000-0005-0000-0000-0000BD030000}"/>
    <cellStyle name="หัวเรื่อง 4 2 2" xfId="955" xr:uid="{00000000-0005-0000-0000-0000BE030000}"/>
    <cellStyle name="หัวเรื่อง 4 3" xfId="956" xr:uid="{00000000-0005-0000-0000-0000BF030000}"/>
    <cellStyle name="หัวเรื่อง 4 4" xfId="957" xr:uid="{00000000-0005-0000-0000-0000C0030000}"/>
    <cellStyle name="หัวเรื่อง 4 5" xfId="958" xr:uid="{00000000-0005-0000-0000-0000C1030000}"/>
    <cellStyle name="หัวเรื่อง 4 6" xfId="959" xr:uid="{00000000-0005-0000-0000-0000C203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R37"/>
  <sheetViews>
    <sheetView tabSelected="1" workbookViewId="0">
      <selection activeCell="Q11" sqref="Q11"/>
    </sheetView>
  </sheetViews>
  <sheetFormatPr defaultRowHeight="21"/>
  <cols>
    <col min="1" max="1" width="4.875" style="110" customWidth="1"/>
    <col min="2" max="2" width="46.5" style="1" customWidth="1"/>
    <col min="3" max="6" width="14.125" style="1" customWidth="1"/>
    <col min="7" max="7" width="14.125" style="110" customWidth="1"/>
    <col min="8" max="15" width="14.625" style="110" hidden="1" customWidth="1"/>
    <col min="16" max="18" width="14.625" style="110" customWidth="1"/>
    <col min="19" max="16384" width="9" style="1"/>
  </cols>
  <sheetData>
    <row r="1" spans="1:18" s="110" customFormat="1" ht="26.25">
      <c r="E1" s="201" t="s">
        <v>775</v>
      </c>
    </row>
    <row r="2" spans="1:18" s="110" customFormat="1" ht="26.25">
      <c r="E2" s="201"/>
    </row>
    <row r="3" spans="1:18" ht="26.25">
      <c r="A3" s="206" t="s">
        <v>6</v>
      </c>
      <c r="B3" s="206"/>
      <c r="C3" s="206"/>
      <c r="D3" s="206"/>
      <c r="E3" s="206"/>
      <c r="F3" s="206"/>
      <c r="G3" s="206"/>
      <c r="H3" s="206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26.25">
      <c r="A4" s="206" t="s">
        <v>702</v>
      </c>
      <c r="B4" s="206"/>
      <c r="C4" s="206"/>
      <c r="D4" s="206"/>
      <c r="E4" s="206"/>
      <c r="F4" s="206"/>
      <c r="G4" s="206"/>
      <c r="H4" s="206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7.25" customHeight="1">
      <c r="B5" s="7"/>
      <c r="C5" s="7"/>
      <c r="D5" s="7"/>
      <c r="E5" s="7"/>
      <c r="F5" s="7"/>
      <c r="G5" s="194"/>
      <c r="H5" s="181"/>
      <c r="I5" s="194"/>
      <c r="J5" s="194"/>
      <c r="K5" s="194"/>
      <c r="L5" s="194"/>
      <c r="M5" s="194"/>
      <c r="N5" s="194"/>
      <c r="O5" s="194"/>
      <c r="P5" s="194"/>
      <c r="Q5" s="194"/>
      <c r="R5" s="194"/>
    </row>
    <row r="6" spans="1:18" ht="30" customHeight="1">
      <c r="A6" s="210" t="s">
        <v>699</v>
      </c>
      <c r="B6" s="211" t="s">
        <v>7</v>
      </c>
      <c r="C6" s="207" t="s">
        <v>8</v>
      </c>
      <c r="D6" s="208"/>
      <c r="E6" s="208"/>
      <c r="F6" s="208"/>
      <c r="G6" s="209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110" customFormat="1" ht="26.25">
      <c r="A7" s="210"/>
      <c r="B7" s="211"/>
      <c r="C7" s="216">
        <v>2560</v>
      </c>
      <c r="D7" s="215">
        <v>2561</v>
      </c>
      <c r="E7" s="214">
        <v>2562</v>
      </c>
      <c r="F7" s="213">
        <v>2563</v>
      </c>
      <c r="G7" s="260">
        <v>2564</v>
      </c>
    </row>
    <row r="8" spans="1:18">
      <c r="A8" s="210"/>
      <c r="B8" s="211"/>
      <c r="C8" s="216"/>
      <c r="D8" s="215"/>
      <c r="E8" s="214"/>
      <c r="F8" s="213"/>
      <c r="G8" s="262" t="s">
        <v>777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5">
        <v>1</v>
      </c>
      <c r="B9" s="24" t="s">
        <v>0</v>
      </c>
      <c r="C9" s="25">
        <f>+NWC!C19</f>
        <v>100288086.41999999</v>
      </c>
      <c r="D9" s="25">
        <f>+NWC!D19</f>
        <v>104903964.63999999</v>
      </c>
      <c r="E9" s="25">
        <f>+NWC!E19</f>
        <v>95934509.389999971</v>
      </c>
      <c r="F9" s="25">
        <f>+NWC!F19</f>
        <v>95021444.300000012</v>
      </c>
      <c r="G9" s="263">
        <f>+E25</f>
        <v>128733881.12000003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>
      <c r="A10" s="198">
        <v>2</v>
      </c>
      <c r="B10" s="199" t="s">
        <v>533</v>
      </c>
      <c r="C10" s="200">
        <f>+NWC!C8</f>
        <v>55781030.559999995</v>
      </c>
      <c r="D10" s="200">
        <f>+NWC!D8</f>
        <v>48075118.989999995</v>
      </c>
      <c r="E10" s="200">
        <f>+NWC!E8</f>
        <v>64771357.179999992</v>
      </c>
      <c r="F10" s="200">
        <f>+NWC!F8</f>
        <v>77712397.519999996</v>
      </c>
      <c r="G10" s="263">
        <f t="shared" ref="G10:G15" si="0">+E26</f>
        <v>81796224.930000007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5">
        <v>3</v>
      </c>
      <c r="B11" s="24" t="s">
        <v>1</v>
      </c>
      <c r="C11" s="25">
        <f>+NWC!C14</f>
        <v>63929544.530000001</v>
      </c>
      <c r="D11" s="25">
        <f>+NWC!D14</f>
        <v>63248789.979999997</v>
      </c>
      <c r="E11" s="25">
        <f>+NWC!E14</f>
        <v>68742233.019999996</v>
      </c>
      <c r="F11" s="25">
        <f>+NWC!F14</f>
        <v>58960886.099999994</v>
      </c>
      <c r="G11" s="263">
        <f t="shared" si="0"/>
        <v>81200234.210000008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5">
        <v>4</v>
      </c>
      <c r="B12" s="24" t="s">
        <v>534</v>
      </c>
      <c r="C12" s="25">
        <f>+NWC!C15</f>
        <v>46739077.590000004</v>
      </c>
      <c r="D12" s="25">
        <f>+NWC!D15</f>
        <v>43010158.759999998</v>
      </c>
      <c r="E12" s="25">
        <f>+NWC!E15</f>
        <v>55089286.729999997</v>
      </c>
      <c r="F12" s="25">
        <f>+NWC!F15</f>
        <v>44196507.149999999</v>
      </c>
      <c r="G12" s="263">
        <f t="shared" si="0"/>
        <v>62058496.869999997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5">
        <v>5</v>
      </c>
      <c r="B13" s="24" t="s">
        <v>2</v>
      </c>
      <c r="C13" s="25">
        <f>+ลูกหนี้ค่ารักษา!C8</f>
        <v>96273985.480000004</v>
      </c>
      <c r="D13" s="25">
        <f>+ลูกหนี้ค่ารักษา!D8</f>
        <v>98289336.450000003</v>
      </c>
      <c r="E13" s="25">
        <f>+ลูกหนี้ค่ารักษา!E8</f>
        <v>71197324.599999994</v>
      </c>
      <c r="F13" s="25">
        <f>+ลูกหนี้ค่ารักษา!F8</f>
        <v>51658418.25</v>
      </c>
      <c r="G13" s="263">
        <f t="shared" si="0"/>
        <v>102399564.04000001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5">
        <v>6</v>
      </c>
      <c r="B14" s="24" t="s">
        <v>3</v>
      </c>
      <c r="C14" s="25">
        <f>+'NI+ EBIDA'!F38</f>
        <v>165503675.0977993</v>
      </c>
      <c r="D14" s="25">
        <f>+'NI+ EBIDA'!H38</f>
        <v>50854060.376035571</v>
      </c>
      <c r="E14" s="25">
        <f>+'NI+ EBIDA'!J38</f>
        <v>-25245700.749999881</v>
      </c>
      <c r="F14" s="25">
        <f>+'NI+ EBIDA'!L38</f>
        <v>-14866928.746999979</v>
      </c>
      <c r="G14" s="263">
        <f t="shared" si="0"/>
        <v>17252109.209999919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5">
        <v>7</v>
      </c>
      <c r="B15" s="24" t="s">
        <v>4</v>
      </c>
      <c r="C15" s="25">
        <f>+'NI+ EBIDA'!F42</f>
        <v>23966134.747799307</v>
      </c>
      <c r="D15" s="25">
        <f>+'NI+ EBIDA'!H42</f>
        <v>35359472.366035566</v>
      </c>
      <c r="E15" s="25">
        <f>+'NI+ EBIDA'!J42</f>
        <v>26337278.360000238</v>
      </c>
      <c r="F15" s="25">
        <f>+'NI+ EBIDA'!L42</f>
        <v>22891845.883000024</v>
      </c>
      <c r="G15" s="263">
        <f t="shared" si="0"/>
        <v>27209473.389999919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5">
        <v>8</v>
      </c>
      <c r="B16" s="6" t="s">
        <v>5</v>
      </c>
      <c r="C16" s="158">
        <f>+'Risk '!Q6</f>
        <v>0</v>
      </c>
      <c r="D16" s="158">
        <f>+'Risk '!Q7</f>
        <v>1</v>
      </c>
      <c r="E16" s="158">
        <f>+'Risk '!Q8</f>
        <v>1</v>
      </c>
      <c r="F16" s="158">
        <f>+'Risk '!Q9</f>
        <v>1</v>
      </c>
      <c r="G16" s="158" t="s">
        <v>703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B17" s="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customFormat="1">
      <c r="A18" s="106"/>
      <c r="B18" s="1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</row>
    <row r="20" spans="1:18" ht="26.25">
      <c r="A20" s="206" t="s">
        <v>776</v>
      </c>
      <c r="B20" s="206"/>
      <c r="C20" s="206"/>
      <c r="D20" s="206"/>
      <c r="E20" s="206"/>
      <c r="F20" s="206"/>
      <c r="G20" s="206"/>
      <c r="H20" s="206"/>
    </row>
    <row r="21" spans="1:18" s="110" customFormat="1" ht="12" customHeight="1">
      <c r="A21" s="202"/>
      <c r="B21" s="202"/>
      <c r="C21" s="202"/>
      <c r="D21" s="202"/>
      <c r="E21" s="202"/>
      <c r="F21" s="202"/>
      <c r="G21" s="202"/>
      <c r="H21" s="202"/>
    </row>
    <row r="22" spans="1:18" s="110" customFormat="1" ht="30" customHeight="1">
      <c r="A22" s="210" t="s">
        <v>699</v>
      </c>
      <c r="B22" s="211" t="s">
        <v>7</v>
      </c>
      <c r="C22" s="207" t="s">
        <v>8</v>
      </c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9"/>
    </row>
    <row r="23" spans="1:18" s="110" customFormat="1" ht="26.25">
      <c r="A23" s="210"/>
      <c r="B23" s="211"/>
      <c r="C23" s="212">
        <v>2564</v>
      </c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</row>
    <row r="24" spans="1:18" s="110" customFormat="1">
      <c r="A24" s="210"/>
      <c r="B24" s="211"/>
      <c r="C24" s="195">
        <v>23285</v>
      </c>
      <c r="D24" s="195">
        <v>23316</v>
      </c>
      <c r="E24" s="195">
        <v>23346</v>
      </c>
      <c r="F24" s="195">
        <v>23377</v>
      </c>
      <c r="G24" s="195">
        <v>23408</v>
      </c>
      <c r="H24" s="195">
        <v>23437</v>
      </c>
      <c r="I24" s="195">
        <v>23468</v>
      </c>
      <c r="J24" s="195">
        <v>23498</v>
      </c>
      <c r="K24" s="195">
        <v>23529</v>
      </c>
      <c r="L24" s="195">
        <v>23559</v>
      </c>
      <c r="M24" s="195">
        <v>23590</v>
      </c>
      <c r="N24" s="195">
        <v>23621</v>
      </c>
    </row>
    <row r="25" spans="1:18" s="110" customFormat="1">
      <c r="A25" s="5">
        <v>1</v>
      </c>
      <c r="B25" s="24" t="s">
        <v>0</v>
      </c>
      <c r="C25" s="25">
        <f>+NWC!C42</f>
        <v>105403832.59999999</v>
      </c>
      <c r="D25" s="25">
        <f>+NWC!D42</f>
        <v>135716587.41999999</v>
      </c>
      <c r="E25" s="25">
        <f>+NWC!E42</f>
        <v>128733881.12000003</v>
      </c>
      <c r="F25" s="25">
        <f>+NWC!F42</f>
        <v>0</v>
      </c>
      <c r="G25" s="25">
        <f>+NWC!G42</f>
        <v>0</v>
      </c>
      <c r="H25" s="25">
        <f>+NWC!H42</f>
        <v>0</v>
      </c>
      <c r="I25" s="25">
        <f>+NWC!I42</f>
        <v>0</v>
      </c>
      <c r="J25" s="25">
        <f>+NWC!J42</f>
        <v>0</v>
      </c>
      <c r="K25" s="25">
        <f>+NWC!K42</f>
        <v>0</v>
      </c>
      <c r="L25" s="25">
        <f>+NWC!L42</f>
        <v>0</v>
      </c>
      <c r="M25" s="25">
        <f>+NWC!M42</f>
        <v>0</v>
      </c>
      <c r="N25" s="25">
        <f>+NWC!N42</f>
        <v>0</v>
      </c>
      <c r="O25" s="25">
        <f>+NWC!O42</f>
        <v>0</v>
      </c>
    </row>
    <row r="26" spans="1:18" s="110" customFormat="1">
      <c r="A26" s="198">
        <v>2</v>
      </c>
      <c r="B26" s="199" t="s">
        <v>533</v>
      </c>
      <c r="C26" s="25">
        <f>+NWC!C31</f>
        <v>85385288.060000002</v>
      </c>
      <c r="D26" s="25">
        <f>+NWC!D31</f>
        <v>102319493.03999999</v>
      </c>
      <c r="E26" s="25">
        <f>+NWC!E31</f>
        <v>81796224.930000007</v>
      </c>
      <c r="F26" s="25">
        <f>+NWC!F31</f>
        <v>0</v>
      </c>
      <c r="G26" s="25">
        <f>+NWC!G31</f>
        <v>0</v>
      </c>
      <c r="H26" s="25">
        <f>+NWC!H31</f>
        <v>0</v>
      </c>
      <c r="I26" s="25">
        <f>+NWC!I31</f>
        <v>0</v>
      </c>
      <c r="J26" s="25">
        <f>+NWC!J31</f>
        <v>0</v>
      </c>
      <c r="K26" s="25">
        <f>+NWC!K31</f>
        <v>0</v>
      </c>
      <c r="L26" s="25">
        <f>+NWC!L31</f>
        <v>0</v>
      </c>
      <c r="M26" s="25">
        <f>+NWC!M31</f>
        <v>0</v>
      </c>
      <c r="N26" s="25">
        <f>+NWC!N31</f>
        <v>0</v>
      </c>
      <c r="O26" s="25">
        <f>+NWC!O31</f>
        <v>0</v>
      </c>
    </row>
    <row r="27" spans="1:18" s="110" customFormat="1">
      <c r="A27" s="5">
        <v>3</v>
      </c>
      <c r="B27" s="24" t="s">
        <v>1</v>
      </c>
      <c r="C27" s="25">
        <f>+NWC!C37</f>
        <v>72576118.810000002</v>
      </c>
      <c r="D27" s="25">
        <f>+NWC!D37</f>
        <v>95470587.819999993</v>
      </c>
      <c r="E27" s="25">
        <f>+NWC!E37</f>
        <v>81200234.210000008</v>
      </c>
      <c r="F27" s="25">
        <f>+NWC!F37</f>
        <v>0</v>
      </c>
      <c r="G27" s="25">
        <f>+NWC!G37</f>
        <v>0</v>
      </c>
      <c r="H27" s="25">
        <f>+NWC!H37</f>
        <v>0</v>
      </c>
      <c r="I27" s="25">
        <f>+NWC!I37</f>
        <v>0</v>
      </c>
      <c r="J27" s="25">
        <f>+NWC!J37</f>
        <v>0</v>
      </c>
      <c r="K27" s="25">
        <f>+NWC!K37</f>
        <v>0</v>
      </c>
      <c r="L27" s="25">
        <f>+NWC!L37</f>
        <v>0</v>
      </c>
      <c r="M27" s="25">
        <f>+NWC!M37</f>
        <v>0</v>
      </c>
      <c r="N27" s="25">
        <f>+NWC!N37</f>
        <v>0</v>
      </c>
      <c r="O27" s="25">
        <f>+NWC!O37</f>
        <v>0</v>
      </c>
    </row>
    <row r="28" spans="1:18" s="110" customFormat="1">
      <c r="A28" s="5">
        <v>4</v>
      </c>
      <c r="B28" s="24" t="s">
        <v>534</v>
      </c>
      <c r="C28" s="25">
        <f>+NWC!C38</f>
        <v>55180145.170000002</v>
      </c>
      <c r="D28" s="25">
        <f>+NWC!D38</f>
        <v>73224078.319999993</v>
      </c>
      <c r="E28" s="25">
        <f>+NWC!E38</f>
        <v>62058496.869999997</v>
      </c>
      <c r="F28" s="25">
        <f>+NWC!F38</f>
        <v>0</v>
      </c>
      <c r="G28" s="25">
        <f>+NWC!G38</f>
        <v>0</v>
      </c>
      <c r="H28" s="25">
        <f>+NWC!H38</f>
        <v>0</v>
      </c>
      <c r="I28" s="25">
        <f>+NWC!I38</f>
        <v>0</v>
      </c>
      <c r="J28" s="25">
        <f>+NWC!J38</f>
        <v>0</v>
      </c>
      <c r="K28" s="25">
        <f>+NWC!K38</f>
        <v>0</v>
      </c>
      <c r="L28" s="25">
        <f>+NWC!L38</f>
        <v>0</v>
      </c>
      <c r="M28" s="25">
        <f>+NWC!M38</f>
        <v>0</v>
      </c>
      <c r="N28" s="25">
        <f>+NWC!N38</f>
        <v>0</v>
      </c>
      <c r="O28" s="25">
        <f>+NWC!O38</f>
        <v>0</v>
      </c>
    </row>
    <row r="29" spans="1:18" s="110" customFormat="1">
      <c r="A29" s="5">
        <v>5</v>
      </c>
      <c r="B29" s="24" t="s">
        <v>2</v>
      </c>
      <c r="C29" s="25">
        <f>+NWC!C32</f>
        <v>64146993.950000003</v>
      </c>
      <c r="D29" s="25">
        <f>+NWC!D32</f>
        <v>99730990.409999996</v>
      </c>
      <c r="E29" s="25">
        <f>+NWC!E32</f>
        <v>102399564.04000001</v>
      </c>
      <c r="F29" s="25">
        <f>+NWC!F32</f>
        <v>0</v>
      </c>
      <c r="G29" s="25">
        <f>+NWC!G32</f>
        <v>0</v>
      </c>
      <c r="H29" s="25">
        <f>+NWC!H32</f>
        <v>0</v>
      </c>
      <c r="I29" s="25">
        <f>+NWC!I32</f>
        <v>0</v>
      </c>
      <c r="J29" s="25">
        <f>+NWC!J32</f>
        <v>0</v>
      </c>
      <c r="K29" s="25">
        <f>+NWC!K32</f>
        <v>0</v>
      </c>
      <c r="L29" s="25">
        <f>+NWC!L32</f>
        <v>0</v>
      </c>
      <c r="M29" s="25">
        <f>+NWC!M32</f>
        <v>0</v>
      </c>
      <c r="N29" s="25">
        <f>+NWC!N32</f>
        <v>0</v>
      </c>
      <c r="O29" s="25">
        <f>+NWC!O32</f>
        <v>0</v>
      </c>
    </row>
    <row r="30" spans="1:18" s="110" customFormat="1">
      <c r="A30" s="5">
        <v>6</v>
      </c>
      <c r="B30" s="24" t="s">
        <v>3</v>
      </c>
      <c r="C30" s="265">
        <v>-1514052.7600000054</v>
      </c>
      <c r="D30" s="265">
        <v>23029068.019999951</v>
      </c>
      <c r="E30" s="265">
        <f>+'NI+ EBIDA'!O38</f>
        <v>17252109.209999919</v>
      </c>
      <c r="F30" s="265"/>
      <c r="G30" s="265"/>
      <c r="H30" s="25"/>
      <c r="I30" s="25"/>
      <c r="J30" s="25"/>
      <c r="K30" s="25"/>
      <c r="L30" s="25"/>
      <c r="M30" s="25"/>
      <c r="N30" s="25"/>
    </row>
    <row r="31" spans="1:18" s="110" customFormat="1">
      <c r="A31" s="5">
        <v>7</v>
      </c>
      <c r="B31" s="24" t="s">
        <v>4</v>
      </c>
      <c r="C31" s="265">
        <v>5428509.6699999953</v>
      </c>
      <c r="D31" s="265">
        <v>36658327.189999953</v>
      </c>
      <c r="E31" s="265">
        <f>+'NI+ EBIDA'!O42</f>
        <v>27209473.389999919</v>
      </c>
      <c r="F31" s="265"/>
      <c r="G31" s="265"/>
      <c r="H31" s="25"/>
      <c r="I31" s="25"/>
      <c r="J31" s="25"/>
      <c r="K31" s="25"/>
      <c r="L31" s="25"/>
      <c r="M31" s="25"/>
      <c r="N31" s="25"/>
    </row>
    <row r="32" spans="1:18" s="110" customFormat="1">
      <c r="A32" s="5">
        <v>8</v>
      </c>
      <c r="B32" s="6" t="s">
        <v>5</v>
      </c>
      <c r="C32" s="205" t="str">
        <f t="shared" ref="C30:C32" si="1">+G16</f>
        <v>1</v>
      </c>
      <c r="D32" s="205" t="s">
        <v>761</v>
      </c>
      <c r="E32" s="205" t="s">
        <v>761</v>
      </c>
      <c r="F32" s="205" t="s">
        <v>761</v>
      </c>
      <c r="G32" s="205" t="s">
        <v>761</v>
      </c>
      <c r="H32" s="205" t="s">
        <v>761</v>
      </c>
      <c r="I32" s="205" t="s">
        <v>761</v>
      </c>
      <c r="J32" s="205" t="s">
        <v>761</v>
      </c>
      <c r="K32" s="205" t="s">
        <v>761</v>
      </c>
      <c r="L32" s="205" t="s">
        <v>761</v>
      </c>
      <c r="M32" s="205" t="s">
        <v>761</v>
      </c>
      <c r="N32" s="205" t="s">
        <v>761</v>
      </c>
    </row>
    <row r="37" spans="1:1" ht="23.25">
      <c r="A37" s="20" t="s">
        <v>529</v>
      </c>
    </row>
  </sheetData>
  <mergeCells count="14">
    <mergeCell ref="A3:H3"/>
    <mergeCell ref="A4:H4"/>
    <mergeCell ref="F7:F8"/>
    <mergeCell ref="E7:E8"/>
    <mergeCell ref="D7:D8"/>
    <mergeCell ref="C7:C8"/>
    <mergeCell ref="A20:H20"/>
    <mergeCell ref="C22:N22"/>
    <mergeCell ref="C6:G6"/>
    <mergeCell ref="A22:A24"/>
    <mergeCell ref="B22:B24"/>
    <mergeCell ref="C23:N23"/>
    <mergeCell ref="B6:B8"/>
    <mergeCell ref="A6:A8"/>
  </mergeCells>
  <phoneticPr fontId="146" type="noConversion"/>
  <pageMargins left="0.42" right="0.19685039370078741" top="0.51181102362204722" bottom="0.74803149606299213" header="0.31496062992125984" footer="0.31496062992125984"/>
  <pageSetup paperSize="9" scale="73" orientation="portrait" blackAndWhite="1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198F-7C48-410E-8DA0-0842BCD64BC4}">
  <sheetPr>
    <tabColor rgb="FF00B0F0"/>
  </sheetPr>
  <dimension ref="A1:D452"/>
  <sheetViews>
    <sheetView workbookViewId="0">
      <selection activeCell="G42" sqref="G42"/>
    </sheetView>
  </sheetViews>
  <sheetFormatPr defaultRowHeight="14.25"/>
  <cols>
    <col min="1" max="1" width="55.875" style="106" bestFit="1" customWidth="1"/>
    <col min="2" max="2" width="27.75" style="106" bestFit="1" customWidth="1"/>
    <col min="3" max="3" width="13.5" style="106" bestFit="1" customWidth="1"/>
    <col min="4" max="16384" width="9" style="106"/>
  </cols>
  <sheetData>
    <row r="1" spans="1:4">
      <c r="A1" s="13" t="s">
        <v>17</v>
      </c>
      <c r="B1"/>
      <c r="C1"/>
      <c r="D1"/>
    </row>
    <row r="2" spans="1:4">
      <c r="A2"/>
      <c r="B2" s="13" t="s">
        <v>18</v>
      </c>
      <c r="C2"/>
      <c r="D2"/>
    </row>
    <row r="3" spans="1:4">
      <c r="A3"/>
      <c r="B3" s="14" t="s">
        <v>19</v>
      </c>
      <c r="C3" s="15">
        <v>242461</v>
      </c>
      <c r="D3"/>
    </row>
    <row r="4" spans="1:4">
      <c r="A4" s="14" t="s">
        <v>20</v>
      </c>
      <c r="B4"/>
      <c r="C4"/>
      <c r="D4"/>
    </row>
    <row r="5" spans="1:4">
      <c r="A5" s="14" t="s">
        <v>21</v>
      </c>
      <c r="B5" s="14">
        <v>0</v>
      </c>
      <c r="C5" s="16">
        <v>0</v>
      </c>
      <c r="D5"/>
    </row>
    <row r="6" spans="1:4">
      <c r="A6" s="14" t="s">
        <v>704</v>
      </c>
      <c r="B6" s="17">
        <v>8845886.0399999991</v>
      </c>
      <c r="C6" s="16">
        <v>1.1299999999999999E-2</v>
      </c>
      <c r="D6"/>
    </row>
    <row r="7" spans="1:4">
      <c r="A7" s="14" t="s">
        <v>23</v>
      </c>
      <c r="B7" s="14">
        <v>0</v>
      </c>
      <c r="C7" s="16">
        <v>0</v>
      </c>
      <c r="D7"/>
    </row>
    <row r="8" spans="1:4">
      <c r="A8" s="14" t="s">
        <v>445</v>
      </c>
      <c r="B8" s="14">
        <v>0</v>
      </c>
      <c r="C8" s="16">
        <v>0</v>
      </c>
      <c r="D8"/>
    </row>
    <row r="9" spans="1:4">
      <c r="A9" s="14" t="s">
        <v>29</v>
      </c>
      <c r="B9" s="17">
        <v>3795235.06</v>
      </c>
      <c r="C9" s="16">
        <v>4.7999999999999996E-3</v>
      </c>
      <c r="D9"/>
    </row>
    <row r="10" spans="1:4">
      <c r="A10" s="14" t="s">
        <v>25</v>
      </c>
      <c r="B10" s="17">
        <v>62763544.530000001</v>
      </c>
      <c r="C10" s="16">
        <v>8.0100000000000005E-2</v>
      </c>
      <c r="D10"/>
    </row>
    <row r="11" spans="1:4">
      <c r="A11" s="14" t="s">
        <v>26</v>
      </c>
      <c r="B11" s="17">
        <v>12825972.49</v>
      </c>
      <c r="C11" s="16">
        <v>1.6400000000000001E-2</v>
      </c>
      <c r="D11"/>
    </row>
    <row r="12" spans="1:4">
      <c r="A12" s="14" t="s">
        <v>27</v>
      </c>
      <c r="B12" s="17">
        <v>949885</v>
      </c>
      <c r="C12" s="16">
        <v>1.1999999999999999E-3</v>
      </c>
      <c r="D12"/>
    </row>
    <row r="13" spans="1:4">
      <c r="A13" s="184" t="s">
        <v>20</v>
      </c>
      <c r="B13" s="18">
        <v>89180523.120000005</v>
      </c>
      <c r="C13" s="19">
        <v>0.1139</v>
      </c>
    </row>
    <row r="14" spans="1:4">
      <c r="A14" s="14" t="s">
        <v>30</v>
      </c>
      <c r="B14"/>
      <c r="C14"/>
      <c r="D14"/>
    </row>
    <row r="15" spans="1:4">
      <c r="A15" s="14" t="s">
        <v>705</v>
      </c>
      <c r="B15" s="17">
        <v>2086</v>
      </c>
      <c r="C15" s="16">
        <v>0</v>
      </c>
      <c r="D15"/>
    </row>
    <row r="16" spans="1:4">
      <c r="A16" s="14" t="s">
        <v>706</v>
      </c>
      <c r="B16" s="17">
        <v>75616</v>
      </c>
      <c r="C16" s="16">
        <v>1E-4</v>
      </c>
      <c r="D16"/>
    </row>
    <row r="17" spans="1:4">
      <c r="A17" s="14" t="s">
        <v>707</v>
      </c>
      <c r="B17" s="17">
        <v>20154</v>
      </c>
      <c r="C17" s="16">
        <v>0</v>
      </c>
      <c r="D17"/>
    </row>
    <row r="18" spans="1:4">
      <c r="A18" s="14" t="s">
        <v>708</v>
      </c>
      <c r="B18" s="17">
        <v>906771.63</v>
      </c>
      <c r="C18" s="16">
        <v>1.1999999999999999E-3</v>
      </c>
      <c r="D18"/>
    </row>
    <row r="19" spans="1:4">
      <c r="A19" s="14" t="s">
        <v>709</v>
      </c>
      <c r="B19" s="17">
        <v>548895.75</v>
      </c>
      <c r="C19" s="16">
        <v>6.9999999999999999E-4</v>
      </c>
      <c r="D19"/>
    </row>
    <row r="20" spans="1:4">
      <c r="A20" s="14" t="s">
        <v>710</v>
      </c>
      <c r="B20" s="17">
        <v>94066</v>
      </c>
      <c r="C20" s="16">
        <v>1E-4</v>
      </c>
      <c r="D20"/>
    </row>
    <row r="21" spans="1:4">
      <c r="A21" s="14" t="s">
        <v>711</v>
      </c>
      <c r="B21" s="17">
        <v>714167.5</v>
      </c>
      <c r="C21" s="16">
        <v>8.9999999999999998E-4</v>
      </c>
      <c r="D21"/>
    </row>
    <row r="22" spans="1:4">
      <c r="A22" s="14" t="s">
        <v>712</v>
      </c>
      <c r="B22" s="17">
        <v>13272989.1</v>
      </c>
      <c r="C22" s="16">
        <v>1.6899999999999998E-2</v>
      </c>
      <c r="D22"/>
    </row>
    <row r="23" spans="1:4">
      <c r="A23" s="14" t="s">
        <v>713</v>
      </c>
      <c r="B23" s="17">
        <v>250083.25</v>
      </c>
      <c r="C23" s="16">
        <v>2.9999999999999997E-4</v>
      </c>
      <c r="D23"/>
    </row>
    <row r="24" spans="1:4">
      <c r="A24" s="14" t="s">
        <v>714</v>
      </c>
      <c r="B24" s="17">
        <v>379001</v>
      </c>
      <c r="C24" s="16">
        <v>5.0000000000000001E-4</v>
      </c>
      <c r="D24"/>
    </row>
    <row r="25" spans="1:4">
      <c r="A25" s="14" t="s">
        <v>715</v>
      </c>
      <c r="B25" s="17">
        <v>92180</v>
      </c>
      <c r="C25" s="16">
        <v>1E-4</v>
      </c>
      <c r="D25"/>
    </row>
    <row r="26" spans="1:4">
      <c r="A26" s="14" t="s">
        <v>716</v>
      </c>
      <c r="B26" s="17">
        <v>1228812.6000000001</v>
      </c>
      <c r="C26" s="16">
        <v>1.6000000000000001E-3</v>
      </c>
      <c r="D26"/>
    </row>
    <row r="27" spans="1:4">
      <c r="A27" s="14" t="s">
        <v>717</v>
      </c>
      <c r="B27" s="17">
        <v>298922.5</v>
      </c>
      <c r="C27" s="16">
        <v>4.0000000000000002E-4</v>
      </c>
      <c r="D27"/>
    </row>
    <row r="28" spans="1:4">
      <c r="A28" s="14" t="s">
        <v>718</v>
      </c>
      <c r="B28" s="17">
        <v>24394</v>
      </c>
      <c r="C28" s="16">
        <v>0</v>
      </c>
      <c r="D28"/>
    </row>
    <row r="29" spans="1:4">
      <c r="A29" s="14" t="s">
        <v>719</v>
      </c>
      <c r="B29" s="17">
        <v>749218.59</v>
      </c>
      <c r="C29" s="16">
        <v>1E-3</v>
      </c>
      <c r="D29"/>
    </row>
    <row r="30" spans="1:4">
      <c r="A30" s="14" t="s">
        <v>720</v>
      </c>
      <c r="B30" s="17">
        <v>7268147.25</v>
      </c>
      <c r="C30" s="16">
        <v>9.2999999999999992E-3</v>
      </c>
      <c r="D30"/>
    </row>
    <row r="31" spans="1:4">
      <c r="A31" s="14" t="s">
        <v>721</v>
      </c>
      <c r="B31" s="17">
        <v>984086.5</v>
      </c>
      <c r="C31" s="16">
        <v>1.2999999999999999E-3</v>
      </c>
      <c r="D31"/>
    </row>
    <row r="32" spans="1:4">
      <c r="A32" s="14" t="s">
        <v>722</v>
      </c>
      <c r="B32" s="17">
        <v>5016234.5</v>
      </c>
      <c r="C32" s="16">
        <v>6.4000000000000003E-3</v>
      </c>
      <c r="D32"/>
    </row>
    <row r="33" spans="1:4">
      <c r="A33" s="14" t="s">
        <v>723</v>
      </c>
      <c r="B33" s="14">
        <v>0</v>
      </c>
      <c r="C33" s="16">
        <v>0</v>
      </c>
      <c r="D33"/>
    </row>
    <row r="34" spans="1:4">
      <c r="A34" s="14" t="s">
        <v>724</v>
      </c>
      <c r="B34" s="17">
        <v>3000000</v>
      </c>
      <c r="C34" s="16">
        <v>3.8E-3</v>
      </c>
      <c r="D34"/>
    </row>
    <row r="35" spans="1:4">
      <c r="A35" s="14" t="s">
        <v>32</v>
      </c>
      <c r="B35" s="17">
        <v>111678</v>
      </c>
      <c r="C35" s="16">
        <v>1E-4</v>
      </c>
      <c r="D35"/>
    </row>
    <row r="36" spans="1:4">
      <c r="A36" s="14" t="s">
        <v>725</v>
      </c>
      <c r="B36" s="17">
        <v>2480000</v>
      </c>
      <c r="C36" s="16">
        <v>3.2000000000000002E-3</v>
      </c>
      <c r="D36"/>
    </row>
    <row r="37" spans="1:4">
      <c r="A37" s="14" t="s">
        <v>726</v>
      </c>
      <c r="B37" s="17">
        <v>156450</v>
      </c>
      <c r="C37" s="16">
        <v>2.0000000000000001E-4</v>
      </c>
      <c r="D37"/>
    </row>
    <row r="38" spans="1:4">
      <c r="A38" s="14" t="s">
        <v>727</v>
      </c>
      <c r="B38" s="14">
        <v>0</v>
      </c>
      <c r="C38" s="16">
        <v>0</v>
      </c>
      <c r="D38"/>
    </row>
    <row r="39" spans="1:4">
      <c r="A39" s="14" t="s">
        <v>728</v>
      </c>
      <c r="B39" s="14">
        <v>0</v>
      </c>
      <c r="C39" s="16">
        <v>0</v>
      </c>
      <c r="D39"/>
    </row>
    <row r="40" spans="1:4">
      <c r="A40" s="14" t="s">
        <v>729</v>
      </c>
      <c r="B40" s="17">
        <v>17091355.5</v>
      </c>
      <c r="C40" s="16">
        <v>2.18E-2</v>
      </c>
      <c r="D40"/>
    </row>
    <row r="41" spans="1:4">
      <c r="A41" s="14" t="s">
        <v>730</v>
      </c>
      <c r="B41" s="17">
        <v>512110.18</v>
      </c>
      <c r="C41" s="16">
        <v>6.9999999999999999E-4</v>
      </c>
      <c r="D41"/>
    </row>
    <row r="42" spans="1:4">
      <c r="A42" s="14" t="s">
        <v>731</v>
      </c>
      <c r="B42" s="17">
        <v>8991031.1999999993</v>
      </c>
      <c r="C42" s="16">
        <v>1.15E-2</v>
      </c>
      <c r="D42"/>
    </row>
    <row r="43" spans="1:4">
      <c r="A43" s="14" t="s">
        <v>732</v>
      </c>
      <c r="B43" s="17">
        <v>291525.75</v>
      </c>
      <c r="C43" s="16">
        <v>4.0000000000000002E-4</v>
      </c>
      <c r="D43"/>
    </row>
    <row r="44" spans="1:4">
      <c r="A44" s="14" t="s">
        <v>733</v>
      </c>
      <c r="B44" s="17">
        <v>1272630.5</v>
      </c>
      <c r="C44" s="16">
        <v>1.6000000000000001E-3</v>
      </c>
      <c r="D44"/>
    </row>
    <row r="45" spans="1:4">
      <c r="A45" s="14" t="s">
        <v>734</v>
      </c>
      <c r="B45" s="17">
        <v>262463.25</v>
      </c>
      <c r="C45" s="16">
        <v>2.9999999999999997E-4</v>
      </c>
      <c r="D45"/>
    </row>
    <row r="46" spans="1:4">
      <c r="A46" s="14" t="s">
        <v>428</v>
      </c>
      <c r="B46" s="17">
        <v>6320</v>
      </c>
      <c r="C46" s="16">
        <v>0</v>
      </c>
      <c r="D46"/>
    </row>
    <row r="47" spans="1:4">
      <c r="A47" s="14" t="s">
        <v>735</v>
      </c>
      <c r="B47" s="17">
        <v>-127263.05</v>
      </c>
      <c r="C47" s="16">
        <v>-2.0000000000000001E-4</v>
      </c>
      <c r="D47"/>
    </row>
    <row r="48" spans="1:4">
      <c r="A48" s="14" t="s">
        <v>736</v>
      </c>
      <c r="B48" s="17">
        <v>-1709135.55</v>
      </c>
      <c r="C48" s="16">
        <v>-2.2000000000000001E-3</v>
      </c>
      <c r="D48"/>
    </row>
    <row r="49" spans="1:4">
      <c r="A49" s="184" t="s">
        <v>30</v>
      </c>
      <c r="B49" s="18">
        <v>64264991.950000003</v>
      </c>
      <c r="C49" s="19">
        <v>8.2000000000000003E-2</v>
      </c>
    </row>
    <row r="50" spans="1:4">
      <c r="A50" s="14" t="s">
        <v>75</v>
      </c>
      <c r="B50"/>
      <c r="C50"/>
      <c r="D50"/>
    </row>
    <row r="51" spans="1:4">
      <c r="A51" s="14" t="s">
        <v>85</v>
      </c>
      <c r="B51" s="17">
        <v>1301127.94</v>
      </c>
      <c r="C51" s="16">
        <v>1.6999999999999999E-3</v>
      </c>
      <c r="D51"/>
    </row>
    <row r="52" spans="1:4">
      <c r="A52" s="14" t="s">
        <v>82</v>
      </c>
      <c r="B52" s="17">
        <v>144587</v>
      </c>
      <c r="C52" s="16">
        <v>2.0000000000000001E-4</v>
      </c>
      <c r="D52"/>
    </row>
    <row r="53" spans="1:4">
      <c r="A53" s="14" t="s">
        <v>88</v>
      </c>
      <c r="B53" s="17">
        <v>1463117.25</v>
      </c>
      <c r="C53" s="16">
        <v>1.9E-3</v>
      </c>
      <c r="D53"/>
    </row>
    <row r="54" spans="1:4">
      <c r="A54" s="14" t="s">
        <v>86</v>
      </c>
      <c r="B54" s="17">
        <v>114097.63</v>
      </c>
      <c r="C54" s="16">
        <v>1E-4</v>
      </c>
      <c r="D54"/>
    </row>
    <row r="55" spans="1:4">
      <c r="A55" s="14" t="s">
        <v>78</v>
      </c>
      <c r="B55" s="14">
        <v>0</v>
      </c>
      <c r="C55" s="16">
        <v>0</v>
      </c>
      <c r="D55"/>
    </row>
    <row r="56" spans="1:4">
      <c r="A56" s="14" t="s">
        <v>79</v>
      </c>
      <c r="B56" s="17">
        <v>88859</v>
      </c>
      <c r="C56" s="16">
        <v>1E-4</v>
      </c>
      <c r="D56"/>
    </row>
    <row r="57" spans="1:4">
      <c r="A57"/>
      <c r="B57"/>
      <c r="C57"/>
      <c r="D57"/>
    </row>
    <row r="58" spans="1:4">
      <c r="A58" s="186" t="s">
        <v>17</v>
      </c>
      <c r="B58"/>
      <c r="C58"/>
    </row>
    <row r="59" spans="1:4">
      <c r="A59" s="186" t="s">
        <v>18</v>
      </c>
      <c r="B59"/>
      <c r="C59"/>
    </row>
    <row r="60" spans="1:4">
      <c r="A60" s="184" t="s">
        <v>19</v>
      </c>
      <c r="B60" s="15">
        <v>242461</v>
      </c>
      <c r="C60"/>
    </row>
    <row r="61" spans="1:4">
      <c r="A61" s="14" t="s">
        <v>87</v>
      </c>
      <c r="B61" s="17">
        <v>7964118.1399999997</v>
      </c>
      <c r="C61" s="16">
        <v>1.0200000000000001E-2</v>
      </c>
      <c r="D61"/>
    </row>
    <row r="62" spans="1:4">
      <c r="A62" s="14" t="s">
        <v>89</v>
      </c>
      <c r="B62" s="17">
        <v>17452.77</v>
      </c>
      <c r="C62" s="16">
        <v>0</v>
      </c>
      <c r="D62"/>
    </row>
    <row r="63" spans="1:4">
      <c r="A63" s="14" t="s">
        <v>90</v>
      </c>
      <c r="B63" s="17">
        <v>870999.9</v>
      </c>
      <c r="C63" s="16">
        <v>1.1000000000000001E-3</v>
      </c>
      <c r="D63"/>
    </row>
    <row r="64" spans="1:4">
      <c r="A64" s="14" t="s">
        <v>81</v>
      </c>
      <c r="B64" s="17">
        <v>96922.92</v>
      </c>
      <c r="C64" s="16">
        <v>1E-4</v>
      </c>
      <c r="D64"/>
    </row>
    <row r="65" spans="1:4">
      <c r="A65" s="14" t="s">
        <v>91</v>
      </c>
      <c r="B65" s="17">
        <v>385078.9</v>
      </c>
      <c r="C65" s="16">
        <v>5.0000000000000001E-4</v>
      </c>
      <c r="D65"/>
    </row>
    <row r="66" spans="1:4">
      <c r="A66" s="14" t="s">
        <v>432</v>
      </c>
      <c r="B66" s="14">
        <v>0</v>
      </c>
      <c r="C66" s="16">
        <v>0</v>
      </c>
      <c r="D66"/>
    </row>
    <row r="67" spans="1:4">
      <c r="A67" s="14" t="s">
        <v>84</v>
      </c>
      <c r="B67" s="14">
        <v>0</v>
      </c>
      <c r="C67" s="16">
        <v>0</v>
      </c>
      <c r="D67"/>
    </row>
    <row r="68" spans="1:4">
      <c r="A68" s="14" t="s">
        <v>77</v>
      </c>
      <c r="B68" s="17">
        <v>163075</v>
      </c>
      <c r="C68" s="16">
        <v>2.0000000000000001E-4</v>
      </c>
      <c r="D68"/>
    </row>
    <row r="69" spans="1:4">
      <c r="A69" s="14" t="s">
        <v>83</v>
      </c>
      <c r="B69" s="17">
        <v>15518949.710000001</v>
      </c>
      <c r="C69" s="16">
        <v>1.9800000000000002E-2</v>
      </c>
      <c r="D69"/>
    </row>
    <row r="70" spans="1:4">
      <c r="A70" s="184" t="s">
        <v>75</v>
      </c>
      <c r="B70" s="18">
        <v>28128386.16</v>
      </c>
      <c r="C70" s="19">
        <v>3.5900000000000001E-2</v>
      </c>
    </row>
    <row r="71" spans="1:4">
      <c r="A71" s="14" t="s">
        <v>737</v>
      </c>
      <c r="B71"/>
      <c r="C71"/>
      <c r="D71"/>
    </row>
    <row r="72" spans="1:4">
      <c r="A72" s="14" t="s">
        <v>738</v>
      </c>
      <c r="B72" s="17">
        <v>201285.24</v>
      </c>
      <c r="C72" s="16">
        <v>2.9999999999999997E-4</v>
      </c>
      <c r="D72"/>
    </row>
    <row r="73" spans="1:4">
      <c r="A73" s="184" t="s">
        <v>737</v>
      </c>
      <c r="B73" s="18">
        <v>201285.24</v>
      </c>
      <c r="C73" s="19">
        <v>2.9999999999999997E-4</v>
      </c>
    </row>
    <row r="74" spans="1:4">
      <c r="A74" s="184" t="s">
        <v>10</v>
      </c>
      <c r="B74" s="18">
        <v>181775186.47</v>
      </c>
      <c r="C74" s="19">
        <v>0.2321</v>
      </c>
    </row>
    <row r="75" spans="1:4">
      <c r="A75" s="14" t="s">
        <v>93</v>
      </c>
      <c r="B75"/>
      <c r="C75"/>
      <c r="D75"/>
    </row>
    <row r="76" spans="1:4">
      <c r="A76" s="14" t="s">
        <v>95</v>
      </c>
      <c r="B76" s="17">
        <v>56386465.719999999</v>
      </c>
      <c r="C76" s="16">
        <v>7.1999999999999995E-2</v>
      </c>
      <c r="D76"/>
    </row>
    <row r="77" spans="1:4">
      <c r="A77" s="14" t="s">
        <v>94</v>
      </c>
      <c r="B77" s="17">
        <v>-6566192.3799999999</v>
      </c>
      <c r="C77" s="16">
        <v>-8.3999999999999995E-3</v>
      </c>
      <c r="D77"/>
    </row>
    <row r="78" spans="1:4">
      <c r="A78" s="14" t="s">
        <v>96</v>
      </c>
      <c r="B78" s="17">
        <v>397358946.64999998</v>
      </c>
      <c r="C78" s="16">
        <v>0.50729999999999997</v>
      </c>
      <c r="D78"/>
    </row>
    <row r="79" spans="1:4">
      <c r="A79" s="14" t="s">
        <v>97</v>
      </c>
      <c r="B79" s="17">
        <v>-62085727.710000001</v>
      </c>
      <c r="C79" s="16">
        <v>-7.9299999999999995E-2</v>
      </c>
      <c r="D79"/>
    </row>
    <row r="80" spans="1:4">
      <c r="A80" s="14" t="s">
        <v>455</v>
      </c>
      <c r="B80" s="17">
        <v>49000</v>
      </c>
      <c r="C80" s="16">
        <v>1E-4</v>
      </c>
      <c r="D80"/>
    </row>
    <row r="81" spans="1:4">
      <c r="A81" s="14" t="s">
        <v>456</v>
      </c>
      <c r="B81" s="17">
        <v>-2266.09</v>
      </c>
      <c r="C81" s="16">
        <v>0</v>
      </c>
      <c r="D81"/>
    </row>
    <row r="82" spans="1:4">
      <c r="A82" s="14" t="s">
        <v>99</v>
      </c>
      <c r="B82" s="17">
        <v>-823287.34</v>
      </c>
      <c r="C82" s="16">
        <v>-1.1000000000000001E-3</v>
      </c>
      <c r="D82"/>
    </row>
    <row r="83" spans="1:4">
      <c r="A83" s="14" t="s">
        <v>103</v>
      </c>
      <c r="B83" s="17">
        <v>15886572.619999999</v>
      </c>
      <c r="C83" s="16">
        <v>2.0299999999999999E-2</v>
      </c>
      <c r="D83"/>
    </row>
    <row r="84" spans="1:4">
      <c r="A84" s="14" t="s">
        <v>101</v>
      </c>
      <c r="B84" s="17">
        <v>4512000</v>
      </c>
      <c r="C84" s="16">
        <v>5.7999999999999996E-3</v>
      </c>
      <c r="D84"/>
    </row>
    <row r="85" spans="1:4">
      <c r="A85" s="14" t="s">
        <v>102</v>
      </c>
      <c r="B85" s="17">
        <v>3056716</v>
      </c>
      <c r="C85" s="16">
        <v>3.8999999999999998E-3</v>
      </c>
      <c r="D85"/>
    </row>
    <row r="86" spans="1:4">
      <c r="A86" s="14" t="s">
        <v>100</v>
      </c>
      <c r="B86" s="17">
        <v>-5605073.8399999999</v>
      </c>
      <c r="C86" s="16">
        <v>-7.1999999999999998E-3</v>
      </c>
      <c r="D86"/>
    </row>
    <row r="87" spans="1:4">
      <c r="A87" s="14" t="s">
        <v>98</v>
      </c>
      <c r="B87" s="17">
        <v>-2528499.9700000002</v>
      </c>
      <c r="C87" s="16">
        <v>-3.2000000000000002E-3</v>
      </c>
      <c r="D87"/>
    </row>
    <row r="88" spans="1:4">
      <c r="A88" s="14" t="s">
        <v>105</v>
      </c>
      <c r="B88" s="17">
        <v>-297264889.48000002</v>
      </c>
      <c r="C88" s="16">
        <v>-0.3795</v>
      </c>
      <c r="D88"/>
    </row>
    <row r="89" spans="1:4">
      <c r="A89" s="14" t="s">
        <v>104</v>
      </c>
      <c r="B89" s="17">
        <v>351143471.97000003</v>
      </c>
      <c r="C89" s="16">
        <v>0.44829999999999998</v>
      </c>
      <c r="D89"/>
    </row>
    <row r="90" spans="1:4">
      <c r="A90" s="184" t="s">
        <v>93</v>
      </c>
      <c r="B90" s="18">
        <v>453517236.14999998</v>
      </c>
      <c r="C90" s="19">
        <v>0.57899999999999996</v>
      </c>
    </row>
    <row r="91" spans="1:4">
      <c r="A91" s="14" t="s">
        <v>106</v>
      </c>
      <c r="B91"/>
      <c r="C91"/>
      <c r="D91"/>
    </row>
    <row r="92" spans="1:4">
      <c r="A92" s="14" t="s">
        <v>107</v>
      </c>
      <c r="B92" s="17">
        <v>1494176.5</v>
      </c>
      <c r="C92" s="16">
        <v>1.9E-3</v>
      </c>
      <c r="D92"/>
    </row>
    <row r="93" spans="1:4">
      <c r="A93" s="14" t="s">
        <v>108</v>
      </c>
      <c r="B93" s="17">
        <v>-901765</v>
      </c>
      <c r="C93" s="16">
        <v>-1.1999999999999999E-3</v>
      </c>
      <c r="D93"/>
    </row>
    <row r="94" spans="1:4">
      <c r="A94" s="14" t="s">
        <v>109</v>
      </c>
      <c r="B94" s="17">
        <v>4565000</v>
      </c>
      <c r="C94" s="16">
        <v>5.7999999999999996E-3</v>
      </c>
      <c r="D94"/>
    </row>
    <row r="95" spans="1:4">
      <c r="A95" s="14" t="s">
        <v>110</v>
      </c>
      <c r="B95" s="17">
        <v>-2549105.33</v>
      </c>
      <c r="C95" s="16">
        <v>-3.3E-3</v>
      </c>
      <c r="D95"/>
    </row>
    <row r="96" spans="1:4">
      <c r="A96" s="14" t="s">
        <v>111</v>
      </c>
      <c r="B96" s="17">
        <v>3587649</v>
      </c>
      <c r="C96" s="16">
        <v>4.5999999999999999E-3</v>
      </c>
      <c r="D96"/>
    </row>
    <row r="97" spans="1:4">
      <c r="A97" s="14" t="s">
        <v>112</v>
      </c>
      <c r="B97" s="17">
        <v>-2808426.23</v>
      </c>
      <c r="C97" s="16">
        <v>-3.5999999999999999E-3</v>
      </c>
      <c r="D97"/>
    </row>
    <row r="98" spans="1:4">
      <c r="A98" s="14" t="s">
        <v>113</v>
      </c>
      <c r="B98" s="17">
        <v>-259108.18</v>
      </c>
      <c r="C98" s="16">
        <v>-2.9999999999999997E-4</v>
      </c>
      <c r="D98"/>
    </row>
    <row r="99" spans="1:4">
      <c r="A99" s="14" t="s">
        <v>114</v>
      </c>
      <c r="B99" s="17">
        <v>862850</v>
      </c>
      <c r="C99" s="16">
        <v>1.1000000000000001E-3</v>
      </c>
      <c r="D99"/>
    </row>
    <row r="100" spans="1:4">
      <c r="A100" s="14" t="s">
        <v>115</v>
      </c>
      <c r="B100" s="17">
        <v>208220675.63999999</v>
      </c>
      <c r="C100" s="16">
        <v>0.26579999999999998</v>
      </c>
      <c r="D100"/>
    </row>
    <row r="101" spans="1:4">
      <c r="A101" s="14" t="s">
        <v>458</v>
      </c>
      <c r="B101" s="14">
        <v>0</v>
      </c>
      <c r="C101" s="16">
        <v>0</v>
      </c>
      <c r="D101"/>
    </row>
    <row r="102" spans="1:4">
      <c r="A102" s="14" t="s">
        <v>116</v>
      </c>
      <c r="B102" s="17">
        <v>-98479904.680000007</v>
      </c>
      <c r="C102" s="16">
        <v>-0.12570000000000001</v>
      </c>
      <c r="D102"/>
    </row>
    <row r="103" spans="1:4">
      <c r="A103" s="14" t="s">
        <v>117</v>
      </c>
      <c r="B103" s="17">
        <v>2630774.65</v>
      </c>
      <c r="C103" s="16">
        <v>3.3999999999999998E-3</v>
      </c>
      <c r="D103"/>
    </row>
    <row r="104" spans="1:4">
      <c r="A104" s="14" t="s">
        <v>118</v>
      </c>
      <c r="B104" s="17">
        <v>-1368219.06</v>
      </c>
      <c r="C104" s="16">
        <v>-1.6999999999999999E-3</v>
      </c>
      <c r="D104"/>
    </row>
    <row r="105" spans="1:4">
      <c r="A105" s="14" t="s">
        <v>119</v>
      </c>
      <c r="B105" s="17">
        <v>7375230</v>
      </c>
      <c r="C105" s="16">
        <v>9.4000000000000004E-3</v>
      </c>
      <c r="D105"/>
    </row>
    <row r="106" spans="1:4">
      <c r="A106" s="14" t="s">
        <v>120</v>
      </c>
      <c r="B106" s="17">
        <v>-5539202.5999999996</v>
      </c>
      <c r="C106" s="16">
        <v>-7.1000000000000004E-3</v>
      </c>
      <c r="D106"/>
    </row>
    <row r="107" spans="1:4">
      <c r="A107" s="14" t="s">
        <v>121</v>
      </c>
      <c r="B107" s="17">
        <v>5306022</v>
      </c>
      <c r="C107" s="16">
        <v>6.7999999999999996E-3</v>
      </c>
      <c r="D107"/>
    </row>
    <row r="108" spans="1:4">
      <c r="A108" s="14" t="s">
        <v>122</v>
      </c>
      <c r="B108" s="17">
        <v>-4163265.96</v>
      </c>
      <c r="C108" s="16">
        <v>-5.3E-3</v>
      </c>
      <c r="D108"/>
    </row>
    <row r="109" spans="1:4">
      <c r="A109" s="14" t="s">
        <v>135</v>
      </c>
      <c r="B109" s="17">
        <v>3575916.15</v>
      </c>
      <c r="C109" s="16">
        <v>4.5999999999999999E-3</v>
      </c>
      <c r="D109"/>
    </row>
    <row r="110" spans="1:4">
      <c r="A110" s="14" t="s">
        <v>132</v>
      </c>
      <c r="B110" s="17">
        <v>9752383.7200000007</v>
      </c>
      <c r="C110" s="16">
        <v>1.2500000000000001E-2</v>
      </c>
      <c r="D110"/>
    </row>
    <row r="111" spans="1:4">
      <c r="A111" s="14" t="s">
        <v>137</v>
      </c>
      <c r="B111" s="17">
        <v>13103083</v>
      </c>
      <c r="C111" s="16">
        <v>1.67E-2</v>
      </c>
      <c r="D111"/>
    </row>
    <row r="112" spans="1:4">
      <c r="A112" s="14" t="s">
        <v>138</v>
      </c>
      <c r="B112" s="17">
        <v>1599342.5</v>
      </c>
      <c r="C112" s="16">
        <v>2E-3</v>
      </c>
      <c r="D112"/>
    </row>
    <row r="113" spans="1:4">
      <c r="A113" s="185"/>
      <c r="B113"/>
      <c r="C113"/>
    </row>
    <row r="114" spans="1:4">
      <c r="A114" s="186" t="s">
        <v>17</v>
      </c>
      <c r="B114"/>
      <c r="C114"/>
    </row>
    <row r="115" spans="1:4">
      <c r="A115" s="186" t="s">
        <v>18</v>
      </c>
      <c r="B115"/>
      <c r="C115"/>
    </row>
    <row r="116" spans="1:4">
      <c r="A116" s="184" t="s">
        <v>19</v>
      </c>
      <c r="B116" s="15">
        <v>242461</v>
      </c>
      <c r="C116"/>
    </row>
    <row r="117" spans="1:4">
      <c r="A117" s="14" t="s">
        <v>130</v>
      </c>
      <c r="B117" s="17">
        <v>-12408646.02</v>
      </c>
      <c r="C117" s="16">
        <v>-1.5800000000000002E-2</v>
      </c>
      <c r="D117"/>
    </row>
    <row r="118" spans="1:4">
      <c r="A118" s="14" t="s">
        <v>129</v>
      </c>
      <c r="B118" s="17">
        <v>-13101405.32</v>
      </c>
      <c r="C118" s="16">
        <v>-1.67E-2</v>
      </c>
      <c r="D118"/>
    </row>
    <row r="119" spans="1:4">
      <c r="A119" s="14" t="s">
        <v>128</v>
      </c>
      <c r="B119" s="17">
        <v>-1868074.29</v>
      </c>
      <c r="C119" s="16">
        <v>-2.3999999999999998E-3</v>
      </c>
      <c r="D119"/>
    </row>
    <row r="120" spans="1:4">
      <c r="A120" s="14" t="s">
        <v>127</v>
      </c>
      <c r="B120" s="17">
        <v>-2074760.99</v>
      </c>
      <c r="C120" s="16">
        <v>-2.5999999999999999E-3</v>
      </c>
      <c r="D120"/>
    </row>
    <row r="121" spans="1:4">
      <c r="A121" s="14" t="s">
        <v>126</v>
      </c>
      <c r="B121" s="17">
        <v>-167941463.25999999</v>
      </c>
      <c r="C121" s="16">
        <v>-0.21440000000000001</v>
      </c>
      <c r="D121"/>
    </row>
    <row r="122" spans="1:4">
      <c r="A122" s="14" t="s">
        <v>125</v>
      </c>
      <c r="B122" s="17">
        <v>-7972234.6100000003</v>
      </c>
      <c r="C122" s="16">
        <v>-1.0200000000000001E-2</v>
      </c>
      <c r="D122"/>
    </row>
    <row r="123" spans="1:4">
      <c r="A123" s="14" t="s">
        <v>136</v>
      </c>
      <c r="B123" s="17">
        <v>12755286.220000001</v>
      </c>
      <c r="C123" s="16">
        <v>1.6299999999999999E-2</v>
      </c>
      <c r="D123"/>
    </row>
    <row r="124" spans="1:4">
      <c r="A124" s="14" t="s">
        <v>123</v>
      </c>
      <c r="B124" s="17">
        <v>-3995136.33</v>
      </c>
      <c r="C124" s="16">
        <v>-5.1000000000000004E-3</v>
      </c>
      <c r="D124"/>
    </row>
    <row r="125" spans="1:4">
      <c r="A125" s="14" t="s">
        <v>133</v>
      </c>
      <c r="B125" s="17">
        <v>193461094.38</v>
      </c>
      <c r="C125" s="16">
        <v>0.247</v>
      </c>
      <c r="D125"/>
    </row>
    <row r="126" spans="1:4">
      <c r="A126" s="14" t="s">
        <v>134</v>
      </c>
      <c r="B126" s="17">
        <v>2260787.7599999998</v>
      </c>
      <c r="C126" s="16">
        <v>2.8999999999999998E-3</v>
      </c>
      <c r="D126"/>
    </row>
    <row r="127" spans="1:4">
      <c r="A127" s="14" t="s">
        <v>131</v>
      </c>
      <c r="B127" s="17">
        <v>4018252.3</v>
      </c>
      <c r="C127" s="16">
        <v>5.1000000000000004E-3</v>
      </c>
      <c r="D127"/>
    </row>
    <row r="128" spans="1:4">
      <c r="A128" s="14" t="s">
        <v>124</v>
      </c>
      <c r="B128" s="17">
        <v>-1599295.5</v>
      </c>
      <c r="C128" s="16">
        <v>-2E-3</v>
      </c>
      <c r="D128"/>
    </row>
    <row r="129" spans="1:4">
      <c r="A129" s="14" t="s">
        <v>139</v>
      </c>
      <c r="B129" s="17">
        <v>71966358.170000002</v>
      </c>
      <c r="C129" s="16">
        <v>9.1899999999999996E-2</v>
      </c>
      <c r="D129"/>
    </row>
    <row r="130" spans="1:4">
      <c r="A130" s="14" t="s">
        <v>140</v>
      </c>
      <c r="B130" s="17">
        <v>-71966005.170000002</v>
      </c>
      <c r="C130" s="16">
        <v>-9.1899999999999996E-2</v>
      </c>
      <c r="D130"/>
    </row>
    <row r="131" spans="1:4">
      <c r="A131" s="184" t="s">
        <v>106</v>
      </c>
      <c r="B131" s="18">
        <v>147538863.46000001</v>
      </c>
      <c r="C131" s="19">
        <v>0.18840000000000001</v>
      </c>
    </row>
    <row r="132" spans="1:4">
      <c r="A132" s="14" t="s">
        <v>141</v>
      </c>
      <c r="B132"/>
      <c r="C132"/>
      <c r="D132"/>
    </row>
    <row r="133" spans="1:4">
      <c r="A133" s="14" t="s">
        <v>516</v>
      </c>
      <c r="B133" s="17">
        <v>220000</v>
      </c>
      <c r="C133" s="16">
        <v>2.9999999999999997E-4</v>
      </c>
      <c r="D133"/>
    </row>
    <row r="134" spans="1:4">
      <c r="A134" s="14" t="s">
        <v>515</v>
      </c>
      <c r="B134" s="17">
        <v>-54120.13</v>
      </c>
      <c r="C134" s="16">
        <v>-1E-4</v>
      </c>
      <c r="D134"/>
    </row>
    <row r="135" spans="1:4">
      <c r="A135" s="14" t="s">
        <v>143</v>
      </c>
      <c r="B135" s="17">
        <v>-293561.59999999998</v>
      </c>
      <c r="C135" s="16">
        <v>-4.0000000000000002E-4</v>
      </c>
      <c r="D135"/>
    </row>
    <row r="136" spans="1:4">
      <c r="A136" s="14" t="s">
        <v>142</v>
      </c>
      <c r="B136" s="17">
        <v>575510</v>
      </c>
      <c r="C136" s="16">
        <v>6.9999999999999999E-4</v>
      </c>
      <c r="D136"/>
    </row>
    <row r="137" spans="1:4">
      <c r="A137" s="184" t="s">
        <v>141</v>
      </c>
      <c r="B137" s="18">
        <v>447828.27</v>
      </c>
      <c r="C137" s="19">
        <v>5.9999999999999995E-4</v>
      </c>
    </row>
    <row r="138" spans="1:4">
      <c r="A138" s="184" t="s">
        <v>459</v>
      </c>
      <c r="B138" s="18">
        <v>601503927.88</v>
      </c>
      <c r="C138" s="19">
        <v>0.76790000000000003</v>
      </c>
    </row>
    <row r="139" spans="1:4">
      <c r="A139" s="14" t="s">
        <v>147</v>
      </c>
      <c r="B139"/>
      <c r="C139"/>
      <c r="D139"/>
    </row>
    <row r="140" spans="1:4">
      <c r="A140" s="14" t="s">
        <v>149</v>
      </c>
      <c r="B140" s="14">
        <v>0</v>
      </c>
      <c r="C140" s="16">
        <v>0</v>
      </c>
      <c r="D140"/>
    </row>
    <row r="141" spans="1:4">
      <c r="A141" s="14" t="s">
        <v>517</v>
      </c>
      <c r="B141" s="14">
        <v>0</v>
      </c>
      <c r="C141" s="16">
        <v>0</v>
      </c>
      <c r="D141"/>
    </row>
    <row r="142" spans="1:4">
      <c r="A142" s="14" t="s">
        <v>160</v>
      </c>
      <c r="B142" s="17">
        <v>3040860.22</v>
      </c>
      <c r="C142" s="16">
        <v>3.8999999999999998E-3</v>
      </c>
      <c r="D142"/>
    </row>
    <row r="143" spans="1:4">
      <c r="A143" s="14" t="s">
        <v>163</v>
      </c>
      <c r="B143" s="17">
        <v>22972513.73</v>
      </c>
      <c r="C143" s="16">
        <v>2.93E-2</v>
      </c>
      <c r="D143"/>
    </row>
    <row r="144" spans="1:4">
      <c r="A144" s="14" t="s">
        <v>161</v>
      </c>
      <c r="B144" s="17">
        <v>4909317.13</v>
      </c>
      <c r="C144" s="16">
        <v>6.3E-3</v>
      </c>
      <c r="D144"/>
    </row>
    <row r="145" spans="1:4">
      <c r="A145" s="14" t="s">
        <v>154</v>
      </c>
      <c r="B145" s="17">
        <v>43391</v>
      </c>
      <c r="C145" s="16">
        <v>1E-4</v>
      </c>
      <c r="D145"/>
    </row>
    <row r="146" spans="1:4">
      <c r="A146" s="14" t="s">
        <v>739</v>
      </c>
      <c r="B146" s="17">
        <v>1500</v>
      </c>
      <c r="C146" s="16">
        <v>0</v>
      </c>
      <c r="D146"/>
    </row>
    <row r="147" spans="1:4">
      <c r="A147" s="14" t="s">
        <v>740</v>
      </c>
      <c r="B147" s="17">
        <v>48500</v>
      </c>
      <c r="C147" s="16">
        <v>1E-4</v>
      </c>
      <c r="D147"/>
    </row>
    <row r="148" spans="1:4">
      <c r="A148" s="14" t="s">
        <v>159</v>
      </c>
      <c r="B148" s="17">
        <v>5160827.28</v>
      </c>
      <c r="C148" s="16">
        <v>6.6E-3</v>
      </c>
      <c r="D148"/>
    </row>
    <row r="149" spans="1:4">
      <c r="A149" s="14" t="s">
        <v>158</v>
      </c>
      <c r="B149" s="17">
        <v>4036915</v>
      </c>
      <c r="C149" s="16">
        <v>5.1999999999999998E-3</v>
      </c>
      <c r="D149"/>
    </row>
    <row r="150" spans="1:4">
      <c r="A150" s="14" t="s">
        <v>164</v>
      </c>
      <c r="B150" s="17">
        <v>551518.6</v>
      </c>
      <c r="C150" s="16">
        <v>6.9999999999999999E-4</v>
      </c>
      <c r="D150"/>
    </row>
    <row r="151" spans="1:4">
      <c r="A151" s="14" t="s">
        <v>151</v>
      </c>
      <c r="B151" s="17">
        <v>212171.05</v>
      </c>
      <c r="C151" s="16">
        <v>2.9999999999999997E-4</v>
      </c>
      <c r="D151"/>
    </row>
    <row r="152" spans="1:4">
      <c r="A152" s="14" t="s">
        <v>157</v>
      </c>
      <c r="B152" s="17">
        <v>28828</v>
      </c>
      <c r="C152" s="16">
        <v>0</v>
      </c>
      <c r="D152"/>
    </row>
    <row r="153" spans="1:4">
      <c r="A153" s="14" t="s">
        <v>741</v>
      </c>
      <c r="B153" s="17">
        <v>1558605</v>
      </c>
      <c r="C153" s="16">
        <v>2E-3</v>
      </c>
      <c r="D153"/>
    </row>
    <row r="154" spans="1:4">
      <c r="A154" s="14" t="s">
        <v>162</v>
      </c>
      <c r="B154" s="17">
        <v>12615198.16</v>
      </c>
      <c r="C154" s="16">
        <v>1.61E-2</v>
      </c>
      <c r="D154"/>
    </row>
    <row r="155" spans="1:4">
      <c r="A155" s="184" t="s">
        <v>147</v>
      </c>
      <c r="B155" s="18">
        <v>55180145.170000002</v>
      </c>
      <c r="C155" s="19">
        <v>7.0400000000000004E-2</v>
      </c>
    </row>
    <row r="156" spans="1:4">
      <c r="A156" s="14" t="s">
        <v>165</v>
      </c>
      <c r="B156"/>
      <c r="C156"/>
      <c r="D156"/>
    </row>
    <row r="157" spans="1:4">
      <c r="A157" s="14" t="s">
        <v>166</v>
      </c>
      <c r="B157" s="17">
        <v>21000</v>
      </c>
      <c r="C157" s="16">
        <v>0</v>
      </c>
      <c r="D157"/>
    </row>
    <row r="158" spans="1:4">
      <c r="A158" s="14" t="s">
        <v>167</v>
      </c>
      <c r="B158" s="17">
        <v>2600000</v>
      </c>
      <c r="C158" s="16">
        <v>3.3E-3</v>
      </c>
      <c r="D158"/>
    </row>
    <row r="159" spans="1:4">
      <c r="A159" s="14" t="s">
        <v>168</v>
      </c>
      <c r="B159" s="14">
        <v>0</v>
      </c>
      <c r="C159" s="16">
        <v>0</v>
      </c>
      <c r="D159"/>
    </row>
    <row r="160" spans="1:4">
      <c r="A160" s="14" t="s">
        <v>461</v>
      </c>
      <c r="B160" s="14">
        <v>0</v>
      </c>
      <c r="C160" s="16">
        <v>0</v>
      </c>
      <c r="D160"/>
    </row>
    <row r="161" spans="1:4">
      <c r="A161" s="184" t="s">
        <v>165</v>
      </c>
      <c r="B161" s="18">
        <v>2621000</v>
      </c>
      <c r="C161" s="19">
        <v>3.3E-3</v>
      </c>
    </row>
    <row r="162" spans="1:4">
      <c r="A162" s="14" t="s">
        <v>169</v>
      </c>
      <c r="B162"/>
      <c r="C162"/>
      <c r="D162"/>
    </row>
    <row r="163" spans="1:4">
      <c r="A163" s="14" t="s">
        <v>170</v>
      </c>
      <c r="B163" s="17">
        <v>223598.36</v>
      </c>
      <c r="C163" s="16">
        <v>2.9999999999999997E-4</v>
      </c>
      <c r="D163"/>
    </row>
    <row r="164" spans="1:4">
      <c r="A164" s="184" t="s">
        <v>169</v>
      </c>
      <c r="B164" s="18">
        <v>223598.36</v>
      </c>
      <c r="C164" s="19">
        <v>2.9999999999999997E-4</v>
      </c>
    </row>
    <row r="165" spans="1:4">
      <c r="A165" s="14" t="s">
        <v>173</v>
      </c>
      <c r="B165"/>
      <c r="C165"/>
      <c r="D165"/>
    </row>
    <row r="166" spans="1:4">
      <c r="A166" s="14" t="s">
        <v>176</v>
      </c>
      <c r="B166" s="14">
        <v>260</v>
      </c>
      <c r="C166" s="16">
        <v>0</v>
      </c>
      <c r="D166"/>
    </row>
    <row r="167" spans="1:4">
      <c r="A167" s="14" t="s">
        <v>174</v>
      </c>
      <c r="B167" s="17">
        <v>10702627.640000001</v>
      </c>
      <c r="C167" s="16">
        <v>1.37E-2</v>
      </c>
      <c r="D167"/>
    </row>
    <row r="168" spans="1:4">
      <c r="A168" s="14" t="s">
        <v>179</v>
      </c>
      <c r="B168" s="14">
        <v>412</v>
      </c>
      <c r="C168" s="16">
        <v>0</v>
      </c>
      <c r="D168"/>
    </row>
    <row r="169" spans="1:4">
      <c r="A169"/>
      <c r="B169"/>
      <c r="C169"/>
      <c r="D169"/>
    </row>
    <row r="170" spans="1:4">
      <c r="A170" s="186" t="s">
        <v>17</v>
      </c>
      <c r="B170"/>
      <c r="C170"/>
    </row>
    <row r="171" spans="1:4">
      <c r="A171" s="186" t="s">
        <v>18</v>
      </c>
      <c r="B171"/>
      <c r="C171"/>
    </row>
    <row r="172" spans="1:4">
      <c r="A172" s="184" t="s">
        <v>19</v>
      </c>
      <c r="B172" s="15">
        <v>242461</v>
      </c>
      <c r="C172"/>
    </row>
    <row r="173" spans="1:4">
      <c r="A173" s="14" t="s">
        <v>175</v>
      </c>
      <c r="B173" s="14">
        <v>700</v>
      </c>
      <c r="C173" s="16">
        <v>0</v>
      </c>
      <c r="D173"/>
    </row>
    <row r="174" spans="1:4">
      <c r="A174" s="14" t="s">
        <v>178</v>
      </c>
      <c r="B174" s="17">
        <v>1898374.49</v>
      </c>
      <c r="C174" s="16">
        <v>2.3999999999999998E-3</v>
      </c>
      <c r="D174"/>
    </row>
    <row r="175" spans="1:4">
      <c r="A175" s="14" t="s">
        <v>181</v>
      </c>
      <c r="B175" s="14">
        <v>0</v>
      </c>
      <c r="C175" s="16">
        <v>0</v>
      </c>
      <c r="D175"/>
    </row>
    <row r="176" spans="1:4">
      <c r="A176" s="14" t="s">
        <v>182</v>
      </c>
      <c r="B176" s="17">
        <v>949885</v>
      </c>
      <c r="C176" s="16">
        <v>1.1999999999999999E-3</v>
      </c>
      <c r="D176"/>
    </row>
    <row r="177" spans="1:4">
      <c r="A177" s="14" t="s">
        <v>185</v>
      </c>
      <c r="B177" s="17">
        <v>999116.15</v>
      </c>
      <c r="C177" s="16">
        <v>1.2999999999999999E-3</v>
      </c>
      <c r="D177"/>
    </row>
    <row r="178" spans="1:4">
      <c r="A178" s="184" t="s">
        <v>173</v>
      </c>
      <c r="B178" s="18">
        <v>14551375.279999999</v>
      </c>
      <c r="C178" s="19">
        <v>1.8599999999999998E-2</v>
      </c>
    </row>
    <row r="179" spans="1:4">
      <c r="A179" s="184" t="s">
        <v>1</v>
      </c>
      <c r="B179" s="18">
        <v>72576118.810000002</v>
      </c>
      <c r="C179" s="19">
        <v>9.2700000000000005E-2</v>
      </c>
    </row>
    <row r="180" spans="1:4">
      <c r="A180" s="14" t="s">
        <v>189</v>
      </c>
      <c r="B180"/>
      <c r="C180"/>
      <c r="D180"/>
    </row>
    <row r="181" spans="1:4">
      <c r="A181" s="14" t="s">
        <v>190</v>
      </c>
      <c r="B181" s="17">
        <v>939538.3</v>
      </c>
      <c r="C181" s="16">
        <v>1.1999999999999999E-3</v>
      </c>
      <c r="D181"/>
    </row>
    <row r="182" spans="1:4">
      <c r="A182" s="184" t="s">
        <v>189</v>
      </c>
      <c r="B182" s="18">
        <v>939538.3</v>
      </c>
      <c r="C182" s="19">
        <v>1.1999999999999999E-3</v>
      </c>
    </row>
    <row r="183" spans="1:4">
      <c r="A183" s="14" t="s">
        <v>191</v>
      </c>
      <c r="B183"/>
      <c r="C183"/>
      <c r="D183"/>
    </row>
    <row r="184" spans="1:4">
      <c r="A184" s="14" t="s">
        <v>192</v>
      </c>
      <c r="B184" s="17">
        <v>3795235.06</v>
      </c>
      <c r="C184" s="16">
        <v>4.7999999999999996E-3</v>
      </c>
      <c r="D184"/>
    </row>
    <row r="185" spans="1:4">
      <c r="A185" s="14" t="s">
        <v>193</v>
      </c>
      <c r="B185" s="17">
        <v>10179710.84</v>
      </c>
      <c r="C185" s="16">
        <v>1.2999999999999999E-2</v>
      </c>
      <c r="D185"/>
    </row>
    <row r="186" spans="1:4">
      <c r="A186" s="184" t="s">
        <v>191</v>
      </c>
      <c r="B186" s="18">
        <v>13974945.9</v>
      </c>
      <c r="C186" s="19">
        <v>1.78E-2</v>
      </c>
    </row>
    <row r="187" spans="1:4">
      <c r="A187" s="184" t="s">
        <v>463</v>
      </c>
      <c r="B187" s="18">
        <v>14914484.199999999</v>
      </c>
      <c r="C187" s="19">
        <v>1.9E-2</v>
      </c>
    </row>
    <row r="188" spans="1:4">
      <c r="A188" s="14" t="s">
        <v>195</v>
      </c>
      <c r="B188"/>
      <c r="C188"/>
      <c r="D188"/>
    </row>
    <row r="189" spans="1:4">
      <c r="A189" s="14" t="s">
        <v>228</v>
      </c>
      <c r="B189" s="17">
        <v>6676034.75</v>
      </c>
      <c r="C189" s="16">
        <v>8.5000000000000006E-3</v>
      </c>
      <c r="D189"/>
    </row>
    <row r="190" spans="1:4">
      <c r="A190" s="14" t="s">
        <v>380</v>
      </c>
      <c r="B190" s="17">
        <v>-69097.100000000006</v>
      </c>
      <c r="C190" s="16">
        <v>-1E-4</v>
      </c>
      <c r="D190"/>
    </row>
    <row r="191" spans="1:4">
      <c r="A191" s="14" t="s">
        <v>230</v>
      </c>
      <c r="B191" s="17">
        <v>2257</v>
      </c>
      <c r="C191" s="16">
        <v>0</v>
      </c>
      <c r="D191"/>
    </row>
    <row r="192" spans="1:4">
      <c r="A192" s="14" t="s">
        <v>225</v>
      </c>
      <c r="B192" s="17">
        <v>177684.97</v>
      </c>
      <c r="C192" s="16">
        <v>2.0000000000000001E-4</v>
      </c>
      <c r="D192"/>
    </row>
    <row r="193" spans="1:4">
      <c r="A193" s="14" t="s">
        <v>226</v>
      </c>
      <c r="B193" s="17">
        <v>266827</v>
      </c>
      <c r="C193" s="16">
        <v>2.9999999999999997E-4</v>
      </c>
      <c r="D193"/>
    </row>
    <row r="194" spans="1:4">
      <c r="A194" s="14" t="s">
        <v>196</v>
      </c>
      <c r="B194" s="17">
        <v>28590.7</v>
      </c>
      <c r="C194" s="16">
        <v>0</v>
      </c>
      <c r="D194"/>
    </row>
    <row r="195" spans="1:4">
      <c r="A195" s="14" t="s">
        <v>227</v>
      </c>
      <c r="B195" s="17">
        <v>1721119.7</v>
      </c>
      <c r="C195" s="16">
        <v>2.2000000000000001E-3</v>
      </c>
      <c r="D195"/>
    </row>
    <row r="196" spans="1:4">
      <c r="A196" s="14" t="s">
        <v>742</v>
      </c>
      <c r="B196" s="17">
        <v>2500</v>
      </c>
      <c r="C196" s="16">
        <v>0</v>
      </c>
      <c r="D196"/>
    </row>
    <row r="197" spans="1:4">
      <c r="A197" s="14" t="s">
        <v>469</v>
      </c>
      <c r="B197" s="17">
        <v>75616</v>
      </c>
      <c r="C197" s="16">
        <v>1E-4</v>
      </c>
      <c r="D197"/>
    </row>
    <row r="198" spans="1:4">
      <c r="A198" s="14" t="s">
        <v>370</v>
      </c>
      <c r="B198" s="17">
        <v>2069688.9</v>
      </c>
      <c r="C198" s="16">
        <v>2.5999999999999999E-3</v>
      </c>
      <c r="D198"/>
    </row>
    <row r="199" spans="1:4">
      <c r="A199" s="14" t="s">
        <v>229</v>
      </c>
      <c r="B199" s="17">
        <v>4650527.25</v>
      </c>
      <c r="C199" s="16">
        <v>5.8999999999999999E-3</v>
      </c>
      <c r="D199"/>
    </row>
    <row r="200" spans="1:4">
      <c r="A200" s="14" t="s">
        <v>200</v>
      </c>
      <c r="B200" s="17">
        <v>94316</v>
      </c>
      <c r="C200" s="16">
        <v>1E-4</v>
      </c>
      <c r="D200"/>
    </row>
    <row r="201" spans="1:4">
      <c r="A201" s="14" t="s">
        <v>197</v>
      </c>
      <c r="B201" s="17">
        <v>1076687.75</v>
      </c>
      <c r="C201" s="16">
        <v>1.4E-3</v>
      </c>
      <c r="D201"/>
    </row>
    <row r="202" spans="1:4">
      <c r="A202" s="14" t="s">
        <v>199</v>
      </c>
      <c r="B202" s="17">
        <v>703389.75</v>
      </c>
      <c r="C202" s="16">
        <v>8.9999999999999998E-4</v>
      </c>
      <c r="D202"/>
    </row>
    <row r="203" spans="1:4">
      <c r="A203" s="14" t="s">
        <v>360</v>
      </c>
      <c r="B203" s="17">
        <v>79545</v>
      </c>
      <c r="C203" s="16">
        <v>1E-4</v>
      </c>
      <c r="D203"/>
    </row>
    <row r="204" spans="1:4">
      <c r="A204" s="14" t="s">
        <v>275</v>
      </c>
      <c r="B204" s="17">
        <v>-112473</v>
      </c>
      <c r="C204" s="16">
        <v>-1E-4</v>
      </c>
      <c r="D204"/>
    </row>
    <row r="205" spans="1:4">
      <c r="A205" s="14" t="s">
        <v>202</v>
      </c>
      <c r="B205" s="17">
        <v>-2200</v>
      </c>
      <c r="C205" s="16">
        <v>0</v>
      </c>
      <c r="D205"/>
    </row>
    <row r="206" spans="1:4">
      <c r="A206" s="14" t="s">
        <v>743</v>
      </c>
      <c r="B206" s="17">
        <v>1408846.8</v>
      </c>
      <c r="C206" s="16">
        <v>1.8E-3</v>
      </c>
      <c r="D206"/>
    </row>
    <row r="207" spans="1:4">
      <c r="A207" s="14" t="s">
        <v>744</v>
      </c>
      <c r="B207" s="17">
        <v>-5382110.6500000004</v>
      </c>
      <c r="C207" s="16">
        <v>-6.8999999999999999E-3</v>
      </c>
      <c r="D207"/>
    </row>
    <row r="208" spans="1:4">
      <c r="A208" s="14" t="s">
        <v>254</v>
      </c>
      <c r="B208" s="17">
        <v>-19623.18</v>
      </c>
      <c r="C208" s="16">
        <v>0</v>
      </c>
      <c r="D208"/>
    </row>
    <row r="209" spans="1:4">
      <c r="A209" s="14" t="s">
        <v>466</v>
      </c>
      <c r="B209" s="17">
        <v>20599.75</v>
      </c>
      <c r="C209" s="16">
        <v>0</v>
      </c>
      <c r="D209"/>
    </row>
    <row r="210" spans="1:4">
      <c r="A210" s="14" t="s">
        <v>745</v>
      </c>
      <c r="B210" s="17">
        <v>5382110.6500000004</v>
      </c>
      <c r="C210" s="16">
        <v>6.8999999999999999E-3</v>
      </c>
      <c r="D210"/>
    </row>
    <row r="211" spans="1:4">
      <c r="A211" s="14" t="s">
        <v>746</v>
      </c>
      <c r="B211" s="17">
        <v>39092212.149999999</v>
      </c>
      <c r="C211" s="16">
        <v>4.99E-2</v>
      </c>
      <c r="D211"/>
    </row>
    <row r="212" spans="1:4">
      <c r="A212" s="14" t="s">
        <v>747</v>
      </c>
      <c r="B212" s="17">
        <v>3723057</v>
      </c>
      <c r="C212" s="16">
        <v>4.7999999999999996E-3</v>
      </c>
      <c r="D212"/>
    </row>
    <row r="213" spans="1:4">
      <c r="A213" s="14" t="s">
        <v>470</v>
      </c>
      <c r="B213" s="17">
        <v>9438</v>
      </c>
      <c r="C213" s="16">
        <v>0</v>
      </c>
      <c r="D213"/>
    </row>
    <row r="214" spans="1:4">
      <c r="A214" s="14" t="s">
        <v>505</v>
      </c>
      <c r="B214" s="17">
        <v>-2278897.5099999998</v>
      </c>
      <c r="C214" s="16">
        <v>-2.8999999999999998E-3</v>
      </c>
      <c r="D214"/>
    </row>
    <row r="215" spans="1:4">
      <c r="A215" s="14" t="s">
        <v>371</v>
      </c>
      <c r="B215" s="17">
        <v>3065181.35</v>
      </c>
      <c r="C215" s="16">
        <v>3.8999999999999998E-3</v>
      </c>
      <c r="D215"/>
    </row>
    <row r="216" spans="1:4">
      <c r="A216" s="14" t="s">
        <v>201</v>
      </c>
      <c r="B216" s="17">
        <v>460264.75</v>
      </c>
      <c r="C216" s="16">
        <v>5.9999999999999995E-4</v>
      </c>
      <c r="D216"/>
    </row>
    <row r="217" spans="1:4">
      <c r="A217" s="14" t="s">
        <v>748</v>
      </c>
      <c r="B217" s="17">
        <v>-39092212.149999999</v>
      </c>
      <c r="C217" s="16">
        <v>-4.99E-2</v>
      </c>
      <c r="D217"/>
    </row>
    <row r="218" spans="1:4">
      <c r="A218" s="14" t="s">
        <v>749</v>
      </c>
      <c r="B218" s="17">
        <v>8614</v>
      </c>
      <c r="C218" s="16">
        <v>0</v>
      </c>
      <c r="D218"/>
    </row>
    <row r="219" spans="1:4">
      <c r="A219" s="14" t="s">
        <v>750</v>
      </c>
      <c r="B219" s="17">
        <v>992033</v>
      </c>
      <c r="C219" s="16">
        <v>1.2999999999999999E-3</v>
      </c>
      <c r="D219"/>
    </row>
    <row r="220" spans="1:4">
      <c r="A220" s="14" t="s">
        <v>751</v>
      </c>
      <c r="B220" s="17">
        <v>3738184</v>
      </c>
      <c r="C220" s="16">
        <v>4.7999999999999996E-3</v>
      </c>
      <c r="D220"/>
    </row>
    <row r="221" spans="1:4">
      <c r="A221" s="14" t="s">
        <v>369</v>
      </c>
      <c r="B221" s="17">
        <v>4498226.1100000003</v>
      </c>
      <c r="C221" s="16">
        <v>5.7000000000000002E-3</v>
      </c>
      <c r="D221"/>
    </row>
    <row r="222" spans="1:4">
      <c r="A222" s="14" t="s">
        <v>752</v>
      </c>
      <c r="B222" s="17">
        <v>449297.98</v>
      </c>
      <c r="C222" s="16">
        <v>5.9999999999999995E-4</v>
      </c>
      <c r="D222"/>
    </row>
    <row r="223" spans="1:4">
      <c r="A223" s="14" t="s">
        <v>347</v>
      </c>
      <c r="B223" s="17">
        <v>55844.99</v>
      </c>
      <c r="C223" s="16">
        <v>1E-4</v>
      </c>
      <c r="D223"/>
    </row>
    <row r="224" spans="1:4">
      <c r="A224" s="14" t="s">
        <v>220</v>
      </c>
      <c r="B224" s="17">
        <v>718763.5</v>
      </c>
      <c r="C224" s="16">
        <v>8.9999999999999998E-4</v>
      </c>
      <c r="D224"/>
    </row>
    <row r="225" spans="1:4">
      <c r="A225"/>
      <c r="B225"/>
      <c r="C225"/>
      <c r="D225"/>
    </row>
    <row r="226" spans="1:4">
      <c r="A226" s="186" t="s">
        <v>17</v>
      </c>
      <c r="B226"/>
      <c r="C226"/>
    </row>
    <row r="227" spans="1:4">
      <c r="A227" s="186" t="s">
        <v>18</v>
      </c>
      <c r="B227"/>
      <c r="C227"/>
    </row>
    <row r="228" spans="1:4">
      <c r="A228" s="184" t="s">
        <v>19</v>
      </c>
      <c r="B228" s="15">
        <v>242461</v>
      </c>
      <c r="C228"/>
    </row>
    <row r="229" spans="1:4">
      <c r="A229" s="14" t="s">
        <v>330</v>
      </c>
      <c r="B229" s="17">
        <v>38870</v>
      </c>
      <c r="C229" s="16">
        <v>0</v>
      </c>
      <c r="D229"/>
    </row>
    <row r="230" spans="1:4">
      <c r="A230" s="14" t="s">
        <v>331</v>
      </c>
      <c r="B230" s="17">
        <v>1577507</v>
      </c>
      <c r="C230" s="16">
        <v>2E-3</v>
      </c>
      <c r="D230"/>
    </row>
    <row r="231" spans="1:4">
      <c r="A231" s="14" t="s">
        <v>332</v>
      </c>
      <c r="B231" s="17">
        <v>-1449688.9</v>
      </c>
      <c r="C231" s="16">
        <v>-1.9E-3</v>
      </c>
      <c r="D231"/>
    </row>
    <row r="232" spans="1:4">
      <c r="A232" s="14" t="s">
        <v>753</v>
      </c>
      <c r="B232" s="17">
        <v>-2315181.35</v>
      </c>
      <c r="C232" s="16">
        <v>-3.0000000000000001E-3</v>
      </c>
      <c r="D232"/>
    </row>
    <row r="233" spans="1:4">
      <c r="A233" s="14" t="s">
        <v>414</v>
      </c>
      <c r="B233" s="17">
        <v>-16487514.869999999</v>
      </c>
      <c r="C233" s="16">
        <v>-2.1000000000000001E-2</v>
      </c>
      <c r="D233"/>
    </row>
    <row r="234" spans="1:4">
      <c r="A234" s="14" t="s">
        <v>754</v>
      </c>
      <c r="B234" s="17">
        <v>-2122.5</v>
      </c>
      <c r="C234" s="16">
        <v>0</v>
      </c>
      <c r="D234"/>
    </row>
    <row r="235" spans="1:4">
      <c r="A235" s="14" t="s">
        <v>755</v>
      </c>
      <c r="B235" s="17">
        <v>56273.5</v>
      </c>
      <c r="C235" s="16">
        <v>1E-4</v>
      </c>
      <c r="D235"/>
    </row>
    <row r="236" spans="1:4">
      <c r="A236" s="14" t="s">
        <v>378</v>
      </c>
      <c r="B236" s="17">
        <v>-105964</v>
      </c>
      <c r="C236" s="16">
        <v>-1E-4</v>
      </c>
      <c r="D236"/>
    </row>
    <row r="237" spans="1:4">
      <c r="A237" s="14" t="s">
        <v>419</v>
      </c>
      <c r="B237" s="17">
        <v>21285474.190000001</v>
      </c>
      <c r="C237" s="16">
        <v>2.7199999999999998E-2</v>
      </c>
      <c r="D237"/>
    </row>
    <row r="238" spans="1:4">
      <c r="A238" s="14" t="s">
        <v>408</v>
      </c>
      <c r="B238" s="17">
        <v>29684</v>
      </c>
      <c r="C238" s="16">
        <v>0</v>
      </c>
      <c r="D238"/>
    </row>
    <row r="239" spans="1:4">
      <c r="A239" s="14" t="s">
        <v>400</v>
      </c>
      <c r="B239" s="17">
        <v>907084.35</v>
      </c>
      <c r="C239" s="16">
        <v>1.1999999999999999E-3</v>
      </c>
      <c r="D239"/>
    </row>
    <row r="240" spans="1:4">
      <c r="A240" s="14" t="s">
        <v>402</v>
      </c>
      <c r="B240" s="17">
        <v>20000000</v>
      </c>
      <c r="C240" s="16">
        <v>2.5499999999999998E-2</v>
      </c>
      <c r="D240"/>
    </row>
    <row r="241" spans="1:4">
      <c r="A241" s="14" t="s">
        <v>405</v>
      </c>
      <c r="B241" s="17">
        <v>5130</v>
      </c>
      <c r="C241" s="16">
        <v>0</v>
      </c>
      <c r="D241"/>
    </row>
    <row r="242" spans="1:4">
      <c r="A242" s="14" t="s">
        <v>406</v>
      </c>
      <c r="B242" s="17">
        <v>379290.9</v>
      </c>
      <c r="C242" s="16">
        <v>5.0000000000000001E-4</v>
      </c>
      <c r="D242"/>
    </row>
    <row r="243" spans="1:4">
      <c r="A243" s="14" t="s">
        <v>756</v>
      </c>
      <c r="B243" s="17">
        <v>7844</v>
      </c>
      <c r="C243" s="16">
        <v>0</v>
      </c>
      <c r="D243"/>
    </row>
    <row r="244" spans="1:4">
      <c r="A244" s="14" t="s">
        <v>381</v>
      </c>
      <c r="B244" s="17">
        <v>-2434298.4</v>
      </c>
      <c r="C244" s="16">
        <v>-3.0999999999999999E-3</v>
      </c>
      <c r="D244"/>
    </row>
    <row r="245" spans="1:4">
      <c r="A245" s="14" t="s">
        <v>415</v>
      </c>
      <c r="B245" s="17">
        <v>-1831946.1</v>
      </c>
      <c r="C245" s="16">
        <v>-2.3E-3</v>
      </c>
      <c r="D245"/>
    </row>
    <row r="246" spans="1:4">
      <c r="A246" s="14" t="s">
        <v>417</v>
      </c>
      <c r="B246" s="17">
        <v>-968303.22</v>
      </c>
      <c r="C246" s="16">
        <v>-1.1999999999999999E-3</v>
      </c>
      <c r="D246"/>
    </row>
    <row r="247" spans="1:4">
      <c r="A247" s="14" t="s">
        <v>418</v>
      </c>
      <c r="B247" s="17">
        <v>-108900</v>
      </c>
      <c r="C247" s="16">
        <v>-1E-4</v>
      </c>
      <c r="D247"/>
    </row>
    <row r="248" spans="1:4">
      <c r="A248" s="14" t="s">
        <v>387</v>
      </c>
      <c r="B248" s="17">
        <v>-24640</v>
      </c>
      <c r="C248" s="16">
        <v>0</v>
      </c>
      <c r="D248"/>
    </row>
    <row r="249" spans="1:4">
      <c r="A249" s="14" t="s">
        <v>377</v>
      </c>
      <c r="B249" s="17">
        <v>-953676</v>
      </c>
      <c r="C249" s="16">
        <v>-1.1999999999999999E-3</v>
      </c>
      <c r="D249"/>
    </row>
    <row r="250" spans="1:4">
      <c r="A250" s="14" t="s">
        <v>413</v>
      </c>
      <c r="B250" s="17">
        <v>62220</v>
      </c>
      <c r="C250" s="16">
        <v>1E-4</v>
      </c>
      <c r="D250"/>
    </row>
    <row r="251" spans="1:4">
      <c r="A251" s="14" t="s">
        <v>329</v>
      </c>
      <c r="B251" s="17">
        <v>329780.75</v>
      </c>
      <c r="C251" s="16">
        <v>4.0000000000000002E-4</v>
      </c>
      <c r="D251"/>
    </row>
    <row r="252" spans="1:4">
      <c r="A252" s="14" t="s">
        <v>757</v>
      </c>
      <c r="B252" s="14">
        <v>0</v>
      </c>
      <c r="C252" s="16">
        <v>0</v>
      </c>
      <c r="D252"/>
    </row>
    <row r="253" spans="1:4">
      <c r="A253" s="14" t="s">
        <v>307</v>
      </c>
      <c r="B253" s="17">
        <v>-20000</v>
      </c>
      <c r="C253" s="16">
        <v>0</v>
      </c>
      <c r="D253"/>
    </row>
    <row r="254" spans="1:4">
      <c r="A254" s="14" t="s">
        <v>382</v>
      </c>
      <c r="B254" s="17">
        <v>-270477.59999999998</v>
      </c>
      <c r="C254" s="16">
        <v>-2.9999999999999997E-4</v>
      </c>
      <c r="D254"/>
    </row>
    <row r="255" spans="1:4">
      <c r="A255" s="14" t="s">
        <v>383</v>
      </c>
      <c r="B255" s="17">
        <v>-584520</v>
      </c>
      <c r="C255" s="16">
        <v>-6.9999999999999999E-4</v>
      </c>
      <c r="D255"/>
    </row>
    <row r="256" spans="1:4">
      <c r="A256" s="14" t="s">
        <v>384</v>
      </c>
      <c r="B256" s="17">
        <v>-243300</v>
      </c>
      <c r="C256" s="16">
        <v>-2.9999999999999997E-4</v>
      </c>
      <c r="D256"/>
    </row>
    <row r="257" spans="1:4">
      <c r="A257" s="14" t="s">
        <v>386</v>
      </c>
      <c r="B257" s="17">
        <v>-531140</v>
      </c>
      <c r="C257" s="16">
        <v>-6.9999999999999999E-4</v>
      </c>
      <c r="D257"/>
    </row>
    <row r="258" spans="1:4">
      <c r="A258" s="14" t="s">
        <v>388</v>
      </c>
      <c r="B258" s="17">
        <v>-315597.02</v>
      </c>
      <c r="C258" s="16">
        <v>-4.0000000000000002E-4</v>
      </c>
      <c r="D258"/>
    </row>
    <row r="259" spans="1:4">
      <c r="A259" s="14" t="s">
        <v>389</v>
      </c>
      <c r="B259" s="17">
        <v>-473395.53</v>
      </c>
      <c r="C259" s="16">
        <v>-5.9999999999999995E-4</v>
      </c>
      <c r="D259"/>
    </row>
    <row r="260" spans="1:4">
      <c r="A260" s="14" t="s">
        <v>379</v>
      </c>
      <c r="B260" s="17">
        <v>-621873.9</v>
      </c>
      <c r="C260" s="16">
        <v>-8.0000000000000004E-4</v>
      </c>
      <c r="D260"/>
    </row>
    <row r="261" spans="1:4">
      <c r="A261" s="14" t="s">
        <v>261</v>
      </c>
      <c r="B261" s="17">
        <v>-71191</v>
      </c>
      <c r="C261" s="16">
        <v>-1E-4</v>
      </c>
      <c r="D261"/>
    </row>
    <row r="262" spans="1:4">
      <c r="A262" s="14" t="s">
        <v>325</v>
      </c>
      <c r="B262" s="17">
        <v>-38613.360000000001</v>
      </c>
      <c r="C262" s="16">
        <v>0</v>
      </c>
      <c r="D262"/>
    </row>
    <row r="263" spans="1:4">
      <c r="A263" s="14" t="s">
        <v>396</v>
      </c>
      <c r="B263" s="17">
        <v>-1350</v>
      </c>
      <c r="C263" s="16">
        <v>0</v>
      </c>
      <c r="D263"/>
    </row>
    <row r="264" spans="1:4">
      <c r="A264" s="14" t="s">
        <v>304</v>
      </c>
      <c r="B264" s="17">
        <v>-88090</v>
      </c>
      <c r="C264" s="16">
        <v>-1E-4</v>
      </c>
      <c r="D264"/>
    </row>
    <row r="265" spans="1:4">
      <c r="A265" s="14" t="s">
        <v>348</v>
      </c>
      <c r="B265" s="17">
        <v>-8803</v>
      </c>
      <c r="C265" s="16">
        <v>0</v>
      </c>
      <c r="D265"/>
    </row>
    <row r="266" spans="1:4">
      <c r="A266" s="14" t="s">
        <v>256</v>
      </c>
      <c r="B266" s="17">
        <v>-1025</v>
      </c>
      <c r="C266" s="16">
        <v>0</v>
      </c>
      <c r="D266"/>
    </row>
    <row r="267" spans="1:4">
      <c r="A267" s="14" t="s">
        <v>274</v>
      </c>
      <c r="B267" s="17">
        <v>-36915</v>
      </c>
      <c r="C267" s="16">
        <v>0</v>
      </c>
      <c r="D267"/>
    </row>
    <row r="268" spans="1:4">
      <c r="A268" s="14" t="s">
        <v>439</v>
      </c>
      <c r="B268" s="17">
        <v>-20000000</v>
      </c>
      <c r="C268" s="16">
        <v>-2.5499999999999998E-2</v>
      </c>
      <c r="D268"/>
    </row>
    <row r="269" spans="1:4">
      <c r="A269" s="14" t="s">
        <v>271</v>
      </c>
      <c r="B269" s="17">
        <v>-37720</v>
      </c>
      <c r="C269" s="16">
        <v>0</v>
      </c>
      <c r="D269"/>
    </row>
    <row r="270" spans="1:4">
      <c r="A270" s="14" t="s">
        <v>260</v>
      </c>
      <c r="B270" s="17">
        <v>-3200</v>
      </c>
      <c r="C270" s="16">
        <v>0</v>
      </c>
      <c r="D270"/>
    </row>
    <row r="271" spans="1:4">
      <c r="A271" s="14" t="s">
        <v>262</v>
      </c>
      <c r="B271" s="14">
        <v>-810</v>
      </c>
      <c r="C271" s="16">
        <v>0</v>
      </c>
      <c r="D271"/>
    </row>
    <row r="272" spans="1:4">
      <c r="A272" s="14" t="s">
        <v>263</v>
      </c>
      <c r="B272" s="17">
        <v>-13225</v>
      </c>
      <c r="C272" s="16">
        <v>0</v>
      </c>
      <c r="D272"/>
    </row>
    <row r="273" spans="1:4">
      <c r="A273" s="14" t="s">
        <v>264</v>
      </c>
      <c r="B273" s="17">
        <v>-166479</v>
      </c>
      <c r="C273" s="16">
        <v>-2.0000000000000001E-4</v>
      </c>
      <c r="D273"/>
    </row>
    <row r="274" spans="1:4">
      <c r="A274" s="14" t="s">
        <v>255</v>
      </c>
      <c r="B274" s="17">
        <v>-474285.72</v>
      </c>
      <c r="C274" s="16">
        <v>-5.9999999999999995E-4</v>
      </c>
      <c r="D274"/>
    </row>
    <row r="275" spans="1:4">
      <c r="A275" s="14" t="s">
        <v>268</v>
      </c>
      <c r="B275" s="17">
        <v>-95439.3</v>
      </c>
      <c r="C275" s="16">
        <v>-1E-4</v>
      </c>
      <c r="D275"/>
    </row>
    <row r="276" spans="1:4">
      <c r="A276" s="14" t="s">
        <v>758</v>
      </c>
      <c r="B276" s="17">
        <v>-1500</v>
      </c>
      <c r="C276" s="16">
        <v>0</v>
      </c>
      <c r="D276"/>
    </row>
    <row r="277" spans="1:4">
      <c r="A277" s="14" t="s">
        <v>464</v>
      </c>
      <c r="B277" s="17">
        <v>155777</v>
      </c>
      <c r="C277" s="16">
        <v>2.0000000000000001E-4</v>
      </c>
      <c r="D277"/>
    </row>
    <row r="278" spans="1:4">
      <c r="A278" s="14" t="s">
        <v>259</v>
      </c>
      <c r="B278" s="17">
        <v>-246478.06</v>
      </c>
      <c r="C278" s="16">
        <v>-2.9999999999999997E-4</v>
      </c>
      <c r="D278"/>
    </row>
    <row r="279" spans="1:4">
      <c r="A279" s="14" t="s">
        <v>269</v>
      </c>
      <c r="B279" s="17">
        <v>-1620</v>
      </c>
      <c r="C279" s="16">
        <v>0</v>
      </c>
      <c r="D279"/>
    </row>
    <row r="280" spans="1:4">
      <c r="A280" s="14" t="s">
        <v>759</v>
      </c>
      <c r="B280" s="17">
        <v>2122.5</v>
      </c>
      <c r="C280" s="16">
        <v>0</v>
      </c>
      <c r="D280"/>
    </row>
    <row r="281" spans="1:4">
      <c r="A281" s="14" t="s">
        <v>277</v>
      </c>
      <c r="B281" s="17">
        <v>-151150</v>
      </c>
      <c r="C281" s="16">
        <v>-2.0000000000000001E-4</v>
      </c>
      <c r="D281"/>
    </row>
    <row r="282" spans="1:4">
      <c r="A282"/>
      <c r="B282"/>
      <c r="C282"/>
      <c r="D282"/>
    </row>
    <row r="283" spans="1:4">
      <c r="A283" s="186" t="s">
        <v>17</v>
      </c>
      <c r="B283"/>
      <c r="C283"/>
    </row>
    <row r="284" spans="1:4">
      <c r="A284" s="186" t="s">
        <v>18</v>
      </c>
      <c r="B284"/>
      <c r="C284"/>
    </row>
    <row r="285" spans="1:4">
      <c r="A285" s="184" t="s">
        <v>19</v>
      </c>
      <c r="B285" s="15">
        <v>242461</v>
      </c>
      <c r="C285"/>
    </row>
    <row r="286" spans="1:4">
      <c r="A286" s="14" t="s">
        <v>241</v>
      </c>
      <c r="B286" s="17">
        <v>-70473.5</v>
      </c>
      <c r="C286" s="16">
        <v>-1E-4</v>
      </c>
      <c r="D286"/>
    </row>
    <row r="287" spans="1:4">
      <c r="A287" s="14" t="s">
        <v>265</v>
      </c>
      <c r="B287" s="17">
        <v>-158050.92000000001</v>
      </c>
      <c r="C287" s="16">
        <v>-2.0000000000000001E-4</v>
      </c>
      <c r="D287"/>
    </row>
    <row r="288" spans="1:4">
      <c r="A288" s="14" t="s">
        <v>233</v>
      </c>
      <c r="B288" s="17">
        <v>-1182625</v>
      </c>
      <c r="C288" s="16">
        <v>-1.5E-3</v>
      </c>
      <c r="D288"/>
    </row>
    <row r="289" spans="1:4">
      <c r="A289" s="14" t="s">
        <v>234</v>
      </c>
      <c r="B289" s="14">
        <v>-60</v>
      </c>
      <c r="C289" s="16">
        <v>0</v>
      </c>
      <c r="D289"/>
    </row>
    <row r="290" spans="1:4">
      <c r="A290" s="14" t="s">
        <v>506</v>
      </c>
      <c r="B290" s="17">
        <v>-253210.83</v>
      </c>
      <c r="C290" s="16">
        <v>-2.9999999999999997E-4</v>
      </c>
      <c r="D290"/>
    </row>
    <row r="291" spans="1:4">
      <c r="A291" s="14" t="s">
        <v>240</v>
      </c>
      <c r="B291" s="17">
        <v>-10269642.449999999</v>
      </c>
      <c r="C291" s="16">
        <v>-1.3100000000000001E-2</v>
      </c>
      <c r="D291"/>
    </row>
    <row r="292" spans="1:4">
      <c r="A292" s="14" t="s">
        <v>251</v>
      </c>
      <c r="B292" s="17">
        <v>-52005</v>
      </c>
      <c r="C292" s="16">
        <v>-1E-4</v>
      </c>
      <c r="D292"/>
    </row>
    <row r="293" spans="1:4">
      <c r="A293" s="14" t="s">
        <v>242</v>
      </c>
      <c r="B293" s="17">
        <v>-3361281.82</v>
      </c>
      <c r="C293" s="16">
        <v>-4.3E-3</v>
      </c>
      <c r="D293"/>
    </row>
    <row r="294" spans="1:4">
      <c r="A294" s="14" t="s">
        <v>231</v>
      </c>
      <c r="B294" s="17">
        <v>-1524601.09</v>
      </c>
      <c r="C294" s="16">
        <v>-1.9E-3</v>
      </c>
      <c r="D294"/>
    </row>
    <row r="295" spans="1:4">
      <c r="A295" s="14" t="s">
        <v>244</v>
      </c>
      <c r="B295" s="17">
        <v>-400117</v>
      </c>
      <c r="C295" s="16">
        <v>-5.0000000000000001E-4</v>
      </c>
      <c r="D295"/>
    </row>
    <row r="296" spans="1:4">
      <c r="A296" s="14" t="s">
        <v>246</v>
      </c>
      <c r="B296" s="17">
        <v>-127183.85</v>
      </c>
      <c r="C296" s="16">
        <v>-2.0000000000000001E-4</v>
      </c>
      <c r="D296"/>
    </row>
    <row r="297" spans="1:4">
      <c r="A297" s="14" t="s">
        <v>248</v>
      </c>
      <c r="B297" s="17">
        <v>-4770</v>
      </c>
      <c r="C297" s="16">
        <v>0</v>
      </c>
      <c r="D297"/>
    </row>
    <row r="298" spans="1:4">
      <c r="A298" s="14" t="s">
        <v>485</v>
      </c>
      <c r="B298" s="17">
        <v>-24900</v>
      </c>
      <c r="C298" s="16">
        <v>0</v>
      </c>
      <c r="D298"/>
    </row>
    <row r="299" spans="1:4">
      <c r="A299" s="14" t="s">
        <v>238</v>
      </c>
      <c r="B299" s="17">
        <v>-1284</v>
      </c>
      <c r="C299" s="16">
        <v>0</v>
      </c>
      <c r="D299"/>
    </row>
    <row r="300" spans="1:4">
      <c r="A300" s="14" t="s">
        <v>500</v>
      </c>
      <c r="B300" s="17">
        <v>-67252</v>
      </c>
      <c r="C300" s="16">
        <v>-1E-4</v>
      </c>
      <c r="D300"/>
    </row>
    <row r="301" spans="1:4">
      <c r="A301" s="14" t="s">
        <v>308</v>
      </c>
      <c r="B301" s="17">
        <v>-45000</v>
      </c>
      <c r="C301" s="16">
        <v>-1E-4</v>
      </c>
      <c r="D301"/>
    </row>
    <row r="302" spans="1:4">
      <c r="A302" s="14" t="s">
        <v>474</v>
      </c>
      <c r="B302" s="17">
        <v>-279881</v>
      </c>
      <c r="C302" s="16">
        <v>-4.0000000000000002E-4</v>
      </c>
      <c r="D302"/>
    </row>
    <row r="303" spans="1:4">
      <c r="A303" s="14" t="s">
        <v>390</v>
      </c>
      <c r="B303" s="17">
        <v>-20173.8</v>
      </c>
      <c r="C303" s="16">
        <v>0</v>
      </c>
      <c r="D303"/>
    </row>
    <row r="304" spans="1:4">
      <c r="A304" s="14" t="s">
        <v>253</v>
      </c>
      <c r="B304" s="17">
        <v>-3535134.3</v>
      </c>
      <c r="C304" s="16">
        <v>-4.4999999999999997E-3</v>
      </c>
      <c r="D304"/>
    </row>
    <row r="305" spans="1:4">
      <c r="A305" s="14" t="s">
        <v>289</v>
      </c>
      <c r="B305" s="17">
        <v>-392792.7</v>
      </c>
      <c r="C305" s="16">
        <v>-5.0000000000000001E-4</v>
      </c>
      <c r="D305"/>
    </row>
    <row r="306" spans="1:4">
      <c r="A306" s="14" t="s">
        <v>326</v>
      </c>
      <c r="B306" s="17">
        <v>-202254</v>
      </c>
      <c r="C306" s="16">
        <v>-2.9999999999999997E-4</v>
      </c>
      <c r="D306"/>
    </row>
    <row r="307" spans="1:4">
      <c r="A307" s="14" t="s">
        <v>305</v>
      </c>
      <c r="B307" s="17">
        <v>-10000</v>
      </c>
      <c r="C307" s="16">
        <v>0</v>
      </c>
      <c r="D307"/>
    </row>
    <row r="308" spans="1:4">
      <c r="A308" s="14" t="s">
        <v>323</v>
      </c>
      <c r="B308" s="17">
        <v>-43460.68</v>
      </c>
      <c r="C308" s="16">
        <v>-1E-4</v>
      </c>
      <c r="D308"/>
    </row>
    <row r="309" spans="1:4">
      <c r="A309" s="14" t="s">
        <v>318</v>
      </c>
      <c r="B309" s="17">
        <v>-101320.91</v>
      </c>
      <c r="C309" s="16">
        <v>-1E-4</v>
      </c>
      <c r="D309"/>
    </row>
    <row r="310" spans="1:4">
      <c r="A310" s="14" t="s">
        <v>214</v>
      </c>
      <c r="B310" s="17">
        <v>-115780</v>
      </c>
      <c r="C310" s="16">
        <v>-1E-4</v>
      </c>
      <c r="D310"/>
    </row>
    <row r="311" spans="1:4">
      <c r="A311" s="14" t="s">
        <v>252</v>
      </c>
      <c r="B311" s="17">
        <v>-48500</v>
      </c>
      <c r="C311" s="16">
        <v>-1E-4</v>
      </c>
      <c r="D311"/>
    </row>
    <row r="312" spans="1:4">
      <c r="A312" s="14" t="s">
        <v>310</v>
      </c>
      <c r="B312" s="17">
        <v>-213312.13</v>
      </c>
      <c r="C312" s="16">
        <v>-2.9999999999999997E-4</v>
      </c>
      <c r="D312"/>
    </row>
    <row r="313" spans="1:4">
      <c r="A313" s="14" t="s">
        <v>311</v>
      </c>
      <c r="B313" s="17">
        <v>-1404401.51</v>
      </c>
      <c r="C313" s="16">
        <v>-1.8E-3</v>
      </c>
      <c r="D313"/>
    </row>
    <row r="314" spans="1:4">
      <c r="A314" s="14" t="s">
        <v>484</v>
      </c>
      <c r="B314" s="14">
        <v>-166.47</v>
      </c>
      <c r="C314" s="16">
        <v>0</v>
      </c>
      <c r="D314"/>
    </row>
    <row r="315" spans="1:4">
      <c r="A315" s="14" t="s">
        <v>312</v>
      </c>
      <c r="B315" s="17">
        <v>-26435.27</v>
      </c>
      <c r="C315" s="16">
        <v>0</v>
      </c>
      <c r="D315"/>
    </row>
    <row r="316" spans="1:4">
      <c r="A316" s="14" t="s">
        <v>313</v>
      </c>
      <c r="B316" s="17">
        <v>-18707.89</v>
      </c>
      <c r="C316" s="16">
        <v>0</v>
      </c>
      <c r="D316"/>
    </row>
    <row r="317" spans="1:4">
      <c r="A317" s="14" t="s">
        <v>327</v>
      </c>
      <c r="B317" s="17">
        <v>-33861.370000000003</v>
      </c>
      <c r="C317" s="16">
        <v>0</v>
      </c>
      <c r="D317"/>
    </row>
    <row r="318" spans="1:4">
      <c r="A318" s="14" t="s">
        <v>306</v>
      </c>
      <c r="B318" s="17">
        <v>-380000</v>
      </c>
      <c r="C318" s="16">
        <v>-5.0000000000000001E-4</v>
      </c>
      <c r="D318"/>
    </row>
    <row r="319" spans="1:4">
      <c r="A319" s="14" t="s">
        <v>316</v>
      </c>
      <c r="B319" s="17">
        <v>-1072085.6200000001</v>
      </c>
      <c r="C319" s="16">
        <v>-1.4E-3</v>
      </c>
      <c r="D319"/>
    </row>
    <row r="320" spans="1:4">
      <c r="A320" s="14" t="s">
        <v>319</v>
      </c>
      <c r="B320" s="17">
        <v>-49222.080000000002</v>
      </c>
      <c r="C320" s="16">
        <v>-1E-4</v>
      </c>
      <c r="D320"/>
    </row>
    <row r="321" spans="1:4">
      <c r="A321" s="14" t="s">
        <v>521</v>
      </c>
      <c r="B321" s="17">
        <v>-6233.06</v>
      </c>
      <c r="C321" s="16">
        <v>0</v>
      </c>
      <c r="D321"/>
    </row>
    <row r="322" spans="1:4">
      <c r="A322" s="14" t="s">
        <v>320</v>
      </c>
      <c r="B322" s="17">
        <v>-9870.6200000000008</v>
      </c>
      <c r="C322" s="16">
        <v>0</v>
      </c>
      <c r="D322"/>
    </row>
    <row r="323" spans="1:4">
      <c r="A323" s="14" t="s">
        <v>321</v>
      </c>
      <c r="B323" s="17">
        <v>-37599.97</v>
      </c>
      <c r="C323" s="16">
        <v>0</v>
      </c>
      <c r="D323"/>
    </row>
    <row r="324" spans="1:4">
      <c r="A324" s="14" t="s">
        <v>322</v>
      </c>
      <c r="B324" s="17">
        <v>-88258.74</v>
      </c>
      <c r="C324" s="16">
        <v>-1E-4</v>
      </c>
      <c r="D324"/>
    </row>
    <row r="325" spans="1:4">
      <c r="A325" s="14" t="s">
        <v>317</v>
      </c>
      <c r="B325" s="17">
        <v>-51150.12</v>
      </c>
      <c r="C325" s="16">
        <v>-1E-4</v>
      </c>
      <c r="D325"/>
    </row>
    <row r="326" spans="1:4">
      <c r="A326" s="14" t="s">
        <v>324</v>
      </c>
      <c r="B326" s="17">
        <v>-33333.32</v>
      </c>
      <c r="C326" s="16">
        <v>0</v>
      </c>
      <c r="D326"/>
    </row>
    <row r="327" spans="1:4">
      <c r="A327" s="14" t="s">
        <v>483</v>
      </c>
      <c r="B327" s="17">
        <v>-30600</v>
      </c>
      <c r="C327" s="16">
        <v>0</v>
      </c>
      <c r="D327"/>
    </row>
    <row r="328" spans="1:4">
      <c r="A328" s="14" t="s">
        <v>291</v>
      </c>
      <c r="B328" s="17">
        <v>-11286.41</v>
      </c>
      <c r="C328" s="16">
        <v>0</v>
      </c>
      <c r="D328"/>
    </row>
    <row r="329" spans="1:4">
      <c r="A329" s="14" t="s">
        <v>315</v>
      </c>
      <c r="B329" s="17">
        <v>-14360.12</v>
      </c>
      <c r="C329" s="16">
        <v>0</v>
      </c>
      <c r="D329"/>
    </row>
    <row r="330" spans="1:4">
      <c r="A330" s="14" t="s">
        <v>314</v>
      </c>
      <c r="B330" s="17">
        <v>-3289.69</v>
      </c>
      <c r="C330" s="16">
        <v>0</v>
      </c>
      <c r="D330"/>
    </row>
    <row r="331" spans="1:4">
      <c r="A331" s="14" t="s">
        <v>280</v>
      </c>
      <c r="B331" s="14">
        <v>-915.27</v>
      </c>
      <c r="C331" s="16">
        <v>0</v>
      </c>
      <c r="D331"/>
    </row>
    <row r="332" spans="1:4">
      <c r="A332" s="14" t="s">
        <v>283</v>
      </c>
      <c r="B332" s="17">
        <v>-834427.16</v>
      </c>
      <c r="C332" s="16">
        <v>-1.1000000000000001E-3</v>
      </c>
      <c r="D332"/>
    </row>
    <row r="333" spans="1:4">
      <c r="A333" s="14" t="s">
        <v>303</v>
      </c>
      <c r="B333" s="17">
        <v>-2850250.66</v>
      </c>
      <c r="C333" s="16">
        <v>-3.5999999999999999E-3</v>
      </c>
      <c r="D333"/>
    </row>
    <row r="334" spans="1:4">
      <c r="A334" s="184" t="s">
        <v>195</v>
      </c>
      <c r="B334" s="18">
        <v>-1514052.76</v>
      </c>
      <c r="C334" s="19">
        <v>-1.9E-3</v>
      </c>
    </row>
    <row r="335" spans="1:4">
      <c r="A335" s="14" t="s">
        <v>421</v>
      </c>
      <c r="B335"/>
      <c r="C335"/>
      <c r="D335"/>
    </row>
    <row r="336" spans="1:4">
      <c r="A336" s="14" t="s">
        <v>422</v>
      </c>
      <c r="B336" s="17">
        <v>11105891.51</v>
      </c>
      <c r="C336" s="16">
        <v>1.4200000000000001E-2</v>
      </c>
      <c r="D336"/>
    </row>
    <row r="337" spans="1:4">
      <c r="A337" s="14" t="s">
        <v>423</v>
      </c>
      <c r="B337" s="17">
        <v>-3143212.88</v>
      </c>
      <c r="C337" s="16">
        <v>-4.0000000000000001E-3</v>
      </c>
      <c r="D337"/>
    </row>
    <row r="338" spans="1:4">
      <c r="A338" s="14" t="s">
        <v>528</v>
      </c>
      <c r="B338" s="17">
        <v>295187368.38</v>
      </c>
      <c r="C338" s="16">
        <v>0.37690000000000001</v>
      </c>
      <c r="D338"/>
    </row>
    <row r="339" spans="1:4">
      <c r="A339"/>
      <c r="B339"/>
      <c r="C339"/>
      <c r="D339"/>
    </row>
    <row r="340" spans="1:4">
      <c r="A340" s="186" t="s">
        <v>17</v>
      </c>
      <c r="B340"/>
      <c r="C340"/>
    </row>
    <row r="341" spans="1:4">
      <c r="A341" s="186" t="s">
        <v>18</v>
      </c>
      <c r="B341"/>
      <c r="C341"/>
    </row>
    <row r="342" spans="1:4">
      <c r="A342" s="184" t="s">
        <v>19</v>
      </c>
      <c r="B342" s="15">
        <v>242461</v>
      </c>
      <c r="C342"/>
    </row>
    <row r="343" spans="1:4">
      <c r="A343" s="184" t="s">
        <v>421</v>
      </c>
      <c r="B343" s="18">
        <v>303150047.00999999</v>
      </c>
      <c r="C343" s="19">
        <v>0.38700000000000001</v>
      </c>
    </row>
    <row r="344" spans="1:4">
      <c r="A344" s="14" t="s">
        <v>425</v>
      </c>
      <c r="B344"/>
      <c r="C344"/>
      <c r="D344"/>
    </row>
    <row r="345" spans="1:4">
      <c r="A345" s="14" t="s">
        <v>426</v>
      </c>
      <c r="B345" s="17">
        <v>394152517.08999997</v>
      </c>
      <c r="C345" s="16">
        <v>0.50319999999999998</v>
      </c>
      <c r="D345"/>
    </row>
    <row r="346" spans="1:4">
      <c r="A346" s="184" t="s">
        <v>425</v>
      </c>
      <c r="B346" s="18">
        <v>394152517.08999997</v>
      </c>
      <c r="C346" s="19">
        <v>0.50319999999999998</v>
      </c>
    </row>
    <row r="347" spans="1:4">
      <c r="A347" s="187" t="s">
        <v>510</v>
      </c>
      <c r="B347" s="182">
        <v>695788511.34000003</v>
      </c>
      <c r="C347" s="183">
        <v>88.8</v>
      </c>
    </row>
    <row r="348" spans="1:4">
      <c r="A348" s="14" t="s">
        <v>333</v>
      </c>
      <c r="B348" s="17">
        <v>-12352658.369999999</v>
      </c>
      <c r="C348" s="16">
        <v>-1.6199999999999999E-2</v>
      </c>
    </row>
    <row r="349" spans="1:4">
      <c r="A349" s="14" t="s">
        <v>486</v>
      </c>
      <c r="B349" s="17">
        <v>-14575</v>
      </c>
      <c r="C349" s="16">
        <v>0</v>
      </c>
    </row>
    <row r="350" spans="1:4">
      <c r="A350" s="14" t="s">
        <v>487</v>
      </c>
      <c r="B350" s="17">
        <v>873164.37</v>
      </c>
      <c r="C350" s="16">
        <v>1.1000000000000001E-3</v>
      </c>
    </row>
    <row r="351" spans="1:4">
      <c r="A351" s="14" t="s">
        <v>334</v>
      </c>
      <c r="B351" s="17">
        <v>1401843.75</v>
      </c>
      <c r="C351" s="16">
        <v>1.8E-3</v>
      </c>
    </row>
    <row r="352" spans="1:4">
      <c r="A352" s="14" t="s">
        <v>522</v>
      </c>
      <c r="B352" s="17">
        <v>46424.63</v>
      </c>
      <c r="C352" s="16">
        <v>1E-4</v>
      </c>
    </row>
    <row r="353" spans="1:3">
      <c r="A353" s="14" t="s">
        <v>335</v>
      </c>
      <c r="B353" s="17">
        <v>84682.65</v>
      </c>
      <c r="C353" s="16">
        <v>1E-4</v>
      </c>
    </row>
    <row r="354" spans="1:3">
      <c r="A354" s="14" t="s">
        <v>336</v>
      </c>
      <c r="B354" s="17">
        <v>109344.66</v>
      </c>
      <c r="C354" s="16">
        <v>1E-4</v>
      </c>
    </row>
    <row r="355" spans="1:3">
      <c r="A355" s="14" t="s">
        <v>337</v>
      </c>
      <c r="B355" s="17">
        <v>-84682.65</v>
      </c>
      <c r="C355" s="16">
        <v>-1E-4</v>
      </c>
    </row>
    <row r="356" spans="1:3">
      <c r="A356" s="14" t="s">
        <v>331</v>
      </c>
      <c r="B356" s="17">
        <v>19231848.129999999</v>
      </c>
      <c r="C356" s="16">
        <v>2.52E-2</v>
      </c>
    </row>
    <row r="357" spans="1:3">
      <c r="A357" s="14" t="s">
        <v>523</v>
      </c>
      <c r="B357" s="17">
        <v>24587</v>
      </c>
      <c r="C357" s="16">
        <v>0</v>
      </c>
    </row>
    <row r="358" spans="1:3">
      <c r="A358" s="14" t="s">
        <v>330</v>
      </c>
      <c r="B358" s="17">
        <v>688807</v>
      </c>
      <c r="C358" s="16">
        <v>8.9999999999999998E-4</v>
      </c>
    </row>
    <row r="359" spans="1:3">
      <c r="A359" s="14" t="s">
        <v>341</v>
      </c>
      <c r="B359" s="17">
        <v>32455</v>
      </c>
      <c r="C359" s="16">
        <v>0</v>
      </c>
    </row>
    <row r="360" spans="1:3">
      <c r="A360" s="14" t="s">
        <v>342</v>
      </c>
      <c r="B360" s="17">
        <v>15304</v>
      </c>
      <c r="C360" s="16">
        <v>0</v>
      </c>
    </row>
    <row r="361" spans="1:3">
      <c r="A361" s="14" t="s">
        <v>489</v>
      </c>
      <c r="B361" s="17">
        <v>6049</v>
      </c>
      <c r="C361" s="16">
        <v>0</v>
      </c>
    </row>
    <row r="362" spans="1:3">
      <c r="A362" s="14" t="s">
        <v>345</v>
      </c>
      <c r="B362" s="17">
        <v>-11196.42</v>
      </c>
      <c r="C362" s="16">
        <v>0</v>
      </c>
    </row>
    <row r="363" spans="1:3">
      <c r="A363" s="14" t="s">
        <v>346</v>
      </c>
      <c r="B363" s="17">
        <v>6677.55</v>
      </c>
      <c r="C363" s="16">
        <v>0</v>
      </c>
    </row>
    <row r="364" spans="1:3">
      <c r="A364" s="14" t="s">
        <v>490</v>
      </c>
      <c r="B364" s="17">
        <v>83347.75</v>
      </c>
      <c r="C364" s="16">
        <v>1E-4</v>
      </c>
    </row>
    <row r="365" spans="1:3">
      <c r="A365" s="14" t="s">
        <v>491</v>
      </c>
      <c r="B365" s="17">
        <v>45964.2</v>
      </c>
      <c r="C365" s="16">
        <v>1E-4</v>
      </c>
    </row>
    <row r="366" spans="1:3">
      <c r="A366" s="14" t="s">
        <v>481</v>
      </c>
      <c r="B366" s="17">
        <v>-18756</v>
      </c>
      <c r="C366" s="16">
        <v>0</v>
      </c>
    </row>
    <row r="367" spans="1:3">
      <c r="A367" s="14" t="s">
        <v>347</v>
      </c>
      <c r="B367" s="17">
        <v>16672103.050000001</v>
      </c>
      <c r="C367" s="16">
        <v>2.18E-2</v>
      </c>
    </row>
    <row r="368" spans="1:3">
      <c r="A368" s="14" t="s">
        <v>349</v>
      </c>
      <c r="B368" s="17">
        <v>-109344.66</v>
      </c>
      <c r="C368" s="16">
        <v>-1E-4</v>
      </c>
    </row>
    <row r="369" spans="1:3">
      <c r="A369" s="14" t="s">
        <v>366</v>
      </c>
      <c r="B369" s="17">
        <v>-49550995.899999999</v>
      </c>
      <c r="C369" s="16">
        <v>-6.4899999999999999E-2</v>
      </c>
    </row>
    <row r="370" spans="1:3">
      <c r="A370" s="14" t="s">
        <v>353</v>
      </c>
      <c r="B370" s="17">
        <v>2926067.65</v>
      </c>
      <c r="C370" s="16">
        <v>3.8E-3</v>
      </c>
    </row>
    <row r="371" spans="1:3">
      <c r="A371" s="14" t="s">
        <v>354</v>
      </c>
      <c r="B371" s="17">
        <v>-12336398.710000001</v>
      </c>
      <c r="C371" s="16">
        <v>-1.6199999999999999E-2</v>
      </c>
    </row>
    <row r="372" spans="1:3">
      <c r="A372" s="14" t="s">
        <v>355</v>
      </c>
      <c r="B372" s="17">
        <v>-180050446.16</v>
      </c>
      <c r="C372" s="16">
        <v>-0.2359</v>
      </c>
    </row>
    <row r="373" spans="1:3">
      <c r="A373" s="14" t="s">
        <v>356</v>
      </c>
      <c r="B373" s="17">
        <v>59871.75</v>
      </c>
      <c r="C373" s="16">
        <v>1E-4</v>
      </c>
    </row>
    <row r="374" spans="1:3">
      <c r="A374" s="14" t="s">
        <v>357</v>
      </c>
      <c r="B374" s="17">
        <v>3796785.06</v>
      </c>
      <c r="C374" s="16">
        <v>5.0000000000000001E-3</v>
      </c>
    </row>
    <row r="375" spans="1:3">
      <c r="A375" s="14" t="s">
        <v>495</v>
      </c>
      <c r="B375" s="17">
        <v>10817912.66</v>
      </c>
      <c r="C375" s="16">
        <v>1.4200000000000001E-2</v>
      </c>
    </row>
    <row r="376" spans="1:3">
      <c r="A376" s="14" t="s">
        <v>496</v>
      </c>
      <c r="B376" s="17">
        <v>56910239.039999999</v>
      </c>
      <c r="C376" s="16">
        <v>7.46E-2</v>
      </c>
    </row>
    <row r="377" spans="1:3">
      <c r="A377" s="14" t="s">
        <v>497</v>
      </c>
      <c r="B377" s="17">
        <v>-22774965.07</v>
      </c>
      <c r="C377" s="16">
        <v>-2.98E-2</v>
      </c>
    </row>
    <row r="378" spans="1:3">
      <c r="A378" s="14" t="s">
        <v>524</v>
      </c>
      <c r="B378" s="17">
        <v>410880.61</v>
      </c>
      <c r="C378" s="16">
        <v>5.0000000000000001E-4</v>
      </c>
    </row>
    <row r="379" spans="1:3">
      <c r="A379" s="14" t="s">
        <v>332</v>
      </c>
      <c r="B379" s="17">
        <v>-18119096.34</v>
      </c>
      <c r="C379" s="16">
        <v>-2.3699999999999999E-2</v>
      </c>
    </row>
    <row r="380" spans="1:3">
      <c r="A380" s="14" t="s">
        <v>365</v>
      </c>
      <c r="B380" s="17">
        <v>15600.25</v>
      </c>
      <c r="C380" s="16">
        <v>0</v>
      </c>
    </row>
    <row r="381" spans="1:3">
      <c r="A381" s="14" t="s">
        <v>372</v>
      </c>
      <c r="B381" s="17">
        <v>4581980.96</v>
      </c>
      <c r="C381" s="16">
        <v>6.0000000000000001E-3</v>
      </c>
    </row>
    <row r="382" spans="1:3">
      <c r="A382" s="14" t="s">
        <v>367</v>
      </c>
      <c r="B382" s="17">
        <v>-115173990.81</v>
      </c>
      <c r="C382" s="16">
        <v>-0.15090000000000001</v>
      </c>
    </row>
    <row r="383" spans="1:3">
      <c r="A383" s="14" t="s">
        <v>368</v>
      </c>
      <c r="B383" s="17">
        <v>-8651485.9900000002</v>
      </c>
      <c r="C383" s="16">
        <v>-1.1299999999999999E-2</v>
      </c>
    </row>
    <row r="384" spans="1:3">
      <c r="A384" s="14" t="s">
        <v>369</v>
      </c>
      <c r="B384" s="17">
        <v>9962580.9299999997</v>
      </c>
      <c r="C384" s="16">
        <v>1.3100000000000001E-2</v>
      </c>
    </row>
    <row r="385" spans="1:3">
      <c r="A385" s="14" t="s">
        <v>370</v>
      </c>
      <c r="B385" s="17">
        <v>26030682.719999999</v>
      </c>
      <c r="C385" s="16">
        <v>3.4099999999999998E-2</v>
      </c>
    </row>
    <row r="386" spans="1:3">
      <c r="A386" s="14" t="s">
        <v>371</v>
      </c>
      <c r="B386" s="17">
        <v>20775268.809999999</v>
      </c>
      <c r="C386" s="16">
        <v>2.7199999999999998E-2</v>
      </c>
    </row>
    <row r="387" spans="1:3">
      <c r="A387" s="14" t="s">
        <v>340</v>
      </c>
      <c r="B387" s="17">
        <v>19306</v>
      </c>
      <c r="C387" s="16">
        <v>0</v>
      </c>
    </row>
    <row r="388" spans="1:3">
      <c r="A388" s="14" t="s">
        <v>362</v>
      </c>
      <c r="B388" s="17">
        <v>546461.5</v>
      </c>
      <c r="C388" s="16">
        <v>6.9999999999999999E-4</v>
      </c>
    </row>
    <row r="389" spans="1:3">
      <c r="A389" s="14" t="s">
        <v>360</v>
      </c>
      <c r="B389" s="17">
        <v>1000844.03</v>
      </c>
      <c r="C389" s="16">
        <v>1.2999999999999999E-3</v>
      </c>
    </row>
    <row r="390" spans="1:3">
      <c r="A390" s="14" t="s">
        <v>329</v>
      </c>
      <c r="B390" s="17">
        <v>2588025.1</v>
      </c>
      <c r="C390" s="16">
        <v>3.3999999999999998E-3</v>
      </c>
    </row>
    <row r="391" spans="1:3">
      <c r="A391" s="14" t="s">
        <v>498</v>
      </c>
      <c r="B391" s="17">
        <v>-282154.78999999998</v>
      </c>
      <c r="C391" s="16">
        <v>-4.0000000000000002E-4</v>
      </c>
    </row>
    <row r="392" spans="1:3">
      <c r="A392" s="14" t="s">
        <v>374</v>
      </c>
      <c r="B392" s="17">
        <v>-69172.56</v>
      </c>
      <c r="C392" s="16">
        <v>-1E-4</v>
      </c>
    </row>
    <row r="393" spans="1:3">
      <c r="A393" s="14" t="s">
        <v>377</v>
      </c>
      <c r="B393" s="17">
        <v>-12718386.300000001</v>
      </c>
      <c r="C393" s="16">
        <v>-1.67E-2</v>
      </c>
    </row>
    <row r="394" spans="1:3">
      <c r="A394" s="14" t="s">
        <v>378</v>
      </c>
      <c r="B394" s="17">
        <v>-1413154.03</v>
      </c>
      <c r="C394" s="16">
        <v>-1.9E-3</v>
      </c>
    </row>
    <row r="395" spans="1:3">
      <c r="A395" s="14" t="s">
        <v>379</v>
      </c>
      <c r="B395" s="17">
        <v>-12399173.9</v>
      </c>
      <c r="C395" s="16">
        <v>-1.6199999999999999E-2</v>
      </c>
    </row>
    <row r="396" spans="1:3">
      <c r="A396" s="14" t="s">
        <v>380</v>
      </c>
      <c r="B396" s="17">
        <v>-1667998.1</v>
      </c>
      <c r="C396" s="16">
        <v>-2.2000000000000001E-3</v>
      </c>
    </row>
    <row r="398" spans="1:3">
      <c r="A398" s="186" t="s">
        <v>17</v>
      </c>
    </row>
    <row r="399" spans="1:3">
      <c r="A399" s="186" t="s">
        <v>18</v>
      </c>
    </row>
    <row r="400" spans="1:3">
      <c r="A400" s="184" t="s">
        <v>19</v>
      </c>
      <c r="B400" s="15">
        <v>242430</v>
      </c>
    </row>
    <row r="401" spans="1:3">
      <c r="A401" s="14" t="s">
        <v>381</v>
      </c>
      <c r="B401" s="17">
        <v>-27211082.399999999</v>
      </c>
      <c r="C401" s="16">
        <v>-3.5700000000000003E-2</v>
      </c>
    </row>
    <row r="402" spans="1:3">
      <c r="A402" s="14" t="s">
        <v>382</v>
      </c>
      <c r="B402" s="17">
        <v>-3023453.6</v>
      </c>
      <c r="C402" s="16">
        <v>-4.0000000000000001E-3</v>
      </c>
    </row>
    <row r="403" spans="1:3">
      <c r="A403" s="14" t="s">
        <v>383</v>
      </c>
      <c r="B403" s="17">
        <v>-10282318</v>
      </c>
      <c r="C403" s="16">
        <v>-1.35E-2</v>
      </c>
    </row>
    <row r="404" spans="1:3">
      <c r="A404" s="14" t="s">
        <v>384</v>
      </c>
      <c r="B404" s="17">
        <v>-3273740.73</v>
      </c>
      <c r="C404" s="16">
        <v>-4.3E-3</v>
      </c>
    </row>
    <row r="405" spans="1:3">
      <c r="A405" s="14" t="s">
        <v>398</v>
      </c>
      <c r="B405" s="17">
        <v>-2018.6</v>
      </c>
      <c r="C405" s="16">
        <v>0</v>
      </c>
    </row>
    <row r="406" spans="1:3">
      <c r="A406" s="14" t="s">
        <v>525</v>
      </c>
      <c r="B406" s="17">
        <v>-1156194</v>
      </c>
      <c r="C406" s="16">
        <v>-1.5E-3</v>
      </c>
    </row>
    <row r="407" spans="1:3">
      <c r="A407" s="14" t="s">
        <v>526</v>
      </c>
      <c r="B407" s="17">
        <v>1770134.14</v>
      </c>
      <c r="C407" s="16">
        <v>2.3E-3</v>
      </c>
    </row>
    <row r="408" spans="1:3">
      <c r="A408" s="14" t="s">
        <v>386</v>
      </c>
      <c r="B408" s="17">
        <v>-7016360</v>
      </c>
      <c r="C408" s="16">
        <v>-9.1999999999999998E-3</v>
      </c>
    </row>
    <row r="409" spans="1:3">
      <c r="A409" s="14" t="s">
        <v>407</v>
      </c>
      <c r="B409" s="17">
        <v>-16165.12</v>
      </c>
      <c r="C409" s="16">
        <v>0</v>
      </c>
    </row>
    <row r="410" spans="1:3">
      <c r="A410" s="14" t="s">
        <v>388</v>
      </c>
      <c r="B410" s="17">
        <v>-3683312.54</v>
      </c>
      <c r="C410" s="16">
        <v>-4.7999999999999996E-3</v>
      </c>
    </row>
    <row r="411" spans="1:3">
      <c r="A411" s="14" t="s">
        <v>389</v>
      </c>
      <c r="B411" s="17">
        <v>-5523439.6100000003</v>
      </c>
      <c r="C411" s="16">
        <v>-7.1999999999999998E-3</v>
      </c>
    </row>
    <row r="412" spans="1:3">
      <c r="A412" s="14" t="s">
        <v>390</v>
      </c>
      <c r="B412" s="17">
        <v>-301030.81</v>
      </c>
      <c r="C412" s="16">
        <v>-4.0000000000000002E-4</v>
      </c>
    </row>
    <row r="413" spans="1:3">
      <c r="A413" s="14" t="s">
        <v>499</v>
      </c>
      <c r="B413" s="17">
        <v>-336996</v>
      </c>
      <c r="C413" s="16">
        <v>-4.0000000000000002E-4</v>
      </c>
    </row>
    <row r="414" spans="1:3">
      <c r="A414" s="14" t="s">
        <v>500</v>
      </c>
      <c r="B414" s="17">
        <v>-1947227</v>
      </c>
      <c r="C414" s="16">
        <v>-2.5999999999999999E-3</v>
      </c>
    </row>
    <row r="415" spans="1:3">
      <c r="A415" s="14" t="s">
        <v>501</v>
      </c>
      <c r="B415" s="17">
        <v>-14268500</v>
      </c>
      <c r="C415" s="16">
        <v>-1.8700000000000001E-2</v>
      </c>
    </row>
    <row r="416" spans="1:3">
      <c r="A416" s="14" t="s">
        <v>502</v>
      </c>
      <c r="B416" s="17">
        <v>-536776</v>
      </c>
      <c r="C416" s="16">
        <v>-6.9999999999999999E-4</v>
      </c>
    </row>
    <row r="417" spans="1:3">
      <c r="A417" s="14" t="s">
        <v>503</v>
      </c>
      <c r="B417" s="17">
        <v>-2196420.2999999998</v>
      </c>
      <c r="C417" s="16">
        <v>-2.8999999999999998E-3</v>
      </c>
    </row>
    <row r="418" spans="1:3">
      <c r="A418" s="14" t="s">
        <v>504</v>
      </c>
      <c r="B418" s="17">
        <v>-244046.7</v>
      </c>
      <c r="C418" s="16">
        <v>-2.9999999999999997E-4</v>
      </c>
    </row>
    <row r="419" spans="1:3">
      <c r="A419" s="14" t="s">
        <v>505</v>
      </c>
      <c r="B419" s="17">
        <v>-25233360.440000001</v>
      </c>
      <c r="C419" s="16">
        <v>-3.3099999999999997E-2</v>
      </c>
    </row>
    <row r="420" spans="1:3">
      <c r="A420" s="14" t="s">
        <v>527</v>
      </c>
      <c r="B420" s="17">
        <v>-128466</v>
      </c>
      <c r="C420" s="16">
        <v>-2.0000000000000001E-4</v>
      </c>
    </row>
    <row r="421" spans="1:3">
      <c r="A421" s="14" t="s">
        <v>406</v>
      </c>
      <c r="B421" s="17">
        <v>3322733.41</v>
      </c>
      <c r="C421" s="16">
        <v>4.4000000000000003E-3</v>
      </c>
    </row>
    <row r="422" spans="1:3">
      <c r="A422" s="14" t="s">
        <v>408</v>
      </c>
      <c r="B422" s="17">
        <v>17757306.149999999</v>
      </c>
      <c r="C422" s="16">
        <v>2.3300000000000001E-2</v>
      </c>
    </row>
    <row r="423" spans="1:3">
      <c r="A423" s="14" t="s">
        <v>409</v>
      </c>
      <c r="B423" s="17">
        <v>79980</v>
      </c>
      <c r="C423" s="16">
        <v>1E-4</v>
      </c>
    </row>
    <row r="424" spans="1:3">
      <c r="A424" s="14" t="s">
        <v>400</v>
      </c>
      <c r="B424" s="17">
        <v>12151936.24</v>
      </c>
      <c r="C424" s="16">
        <v>1.5900000000000001E-2</v>
      </c>
    </row>
    <row r="425" spans="1:3">
      <c r="A425" s="14" t="s">
        <v>402</v>
      </c>
      <c r="B425" s="17">
        <v>257128000</v>
      </c>
      <c r="C425" s="16">
        <v>0.33689999999999998</v>
      </c>
    </row>
    <row r="426" spans="1:3">
      <c r="A426" s="14" t="s">
        <v>508</v>
      </c>
      <c r="B426" s="17">
        <v>86776.77</v>
      </c>
      <c r="C426" s="16">
        <v>1E-4</v>
      </c>
    </row>
    <row r="427" spans="1:3">
      <c r="A427" s="14" t="s">
        <v>404</v>
      </c>
      <c r="B427" s="17">
        <v>105155.18</v>
      </c>
      <c r="C427" s="16">
        <v>1E-4</v>
      </c>
    </row>
    <row r="428" spans="1:3">
      <c r="A428" s="14" t="s">
        <v>419</v>
      </c>
      <c r="B428" s="17">
        <v>258795627.62</v>
      </c>
      <c r="C428" s="16">
        <v>0.33910000000000001</v>
      </c>
    </row>
    <row r="429" spans="1:3">
      <c r="A429" s="14" t="s">
        <v>376</v>
      </c>
      <c r="B429" s="17">
        <v>-7312.88</v>
      </c>
      <c r="C429" s="16">
        <v>0</v>
      </c>
    </row>
    <row r="430" spans="1:3">
      <c r="A430" s="14" t="s">
        <v>218</v>
      </c>
      <c r="B430" s="17">
        <v>62318</v>
      </c>
      <c r="C430" s="16">
        <v>1E-4</v>
      </c>
    </row>
    <row r="431" spans="1:3">
      <c r="A431" s="14" t="s">
        <v>410</v>
      </c>
      <c r="B431" s="17">
        <v>30088000</v>
      </c>
      <c r="C431" s="16">
        <v>3.9399999999999998E-2</v>
      </c>
    </row>
    <row r="432" spans="1:3">
      <c r="A432" s="14" t="s">
        <v>405</v>
      </c>
      <c r="B432" s="17">
        <v>47500</v>
      </c>
      <c r="C432" s="16">
        <v>1E-4</v>
      </c>
    </row>
    <row r="433" spans="1:3">
      <c r="A433" s="14" t="s">
        <v>413</v>
      </c>
      <c r="B433" s="17">
        <v>716730</v>
      </c>
      <c r="C433" s="16">
        <v>8.9999999999999998E-4</v>
      </c>
    </row>
    <row r="434" spans="1:3">
      <c r="A434" s="14" t="s">
        <v>414</v>
      </c>
      <c r="B434" s="17">
        <v>-194639702.19</v>
      </c>
      <c r="C434" s="16">
        <v>-0.255</v>
      </c>
    </row>
    <row r="435" spans="1:3">
      <c r="A435" s="14" t="s">
        <v>415</v>
      </c>
      <c r="B435" s="17">
        <v>-21626633.579999998</v>
      </c>
      <c r="C435" s="16">
        <v>-2.8299999999999999E-2</v>
      </c>
    </row>
    <row r="436" spans="1:3">
      <c r="A436" s="14" t="s">
        <v>416</v>
      </c>
      <c r="B436" s="17">
        <v>-120000</v>
      </c>
      <c r="C436" s="16">
        <v>-2.0000000000000001E-4</v>
      </c>
    </row>
    <row r="437" spans="1:3">
      <c r="A437" s="14" t="s">
        <v>417</v>
      </c>
      <c r="B437" s="17">
        <v>-12112014.189999999</v>
      </c>
      <c r="C437" s="16">
        <v>-1.5900000000000001E-2</v>
      </c>
    </row>
    <row r="438" spans="1:3">
      <c r="A438" s="14" t="s">
        <v>418</v>
      </c>
      <c r="B438" s="17">
        <v>-1306800</v>
      </c>
      <c r="C438" s="16">
        <v>-1.6999999999999999E-3</v>
      </c>
    </row>
    <row r="439" spans="1:3">
      <c r="A439" s="14" t="s">
        <v>387</v>
      </c>
      <c r="B439" s="17">
        <v>-127460</v>
      </c>
      <c r="C439" s="16">
        <v>-2.0000000000000001E-4</v>
      </c>
    </row>
    <row r="440" spans="1:3">
      <c r="A440" s="14" t="s">
        <v>420</v>
      </c>
      <c r="B440" s="17">
        <v>-145486.22</v>
      </c>
      <c r="C440" s="16">
        <v>-2.0000000000000001E-4</v>
      </c>
    </row>
    <row r="441" spans="1:3">
      <c r="A441" s="14" t="s">
        <v>338</v>
      </c>
      <c r="B441" s="17">
        <v>312656.75</v>
      </c>
      <c r="C441" s="16">
        <v>4.0000000000000002E-4</v>
      </c>
    </row>
    <row r="442" spans="1:3">
      <c r="A442" s="14" t="s">
        <v>375</v>
      </c>
      <c r="B442" s="17">
        <v>-65815.929999999993</v>
      </c>
      <c r="C442" s="16">
        <v>-1E-4</v>
      </c>
    </row>
    <row r="443" spans="1:3">
      <c r="A443" s="184" t="s">
        <v>195</v>
      </c>
      <c r="B443" s="18">
        <v>-14866928.75</v>
      </c>
      <c r="C443" s="19">
        <v>-1.95E-2</v>
      </c>
    </row>
    <row r="444" spans="1:3">
      <c r="A444" s="14" t="s">
        <v>421</v>
      </c>
    </row>
    <row r="445" spans="1:3">
      <c r="A445" s="14" t="s">
        <v>422</v>
      </c>
      <c r="B445" s="17">
        <v>2532531.7400000002</v>
      </c>
      <c r="C445" s="16">
        <v>3.3E-3</v>
      </c>
    </row>
    <row r="446" spans="1:3">
      <c r="A446" s="14" t="s">
        <v>528</v>
      </c>
      <c r="B446" s="17">
        <v>312167964.31999999</v>
      </c>
      <c r="C446" s="16">
        <v>0.40899999999999997</v>
      </c>
    </row>
    <row r="447" spans="1:3">
      <c r="A447" s="14" t="s">
        <v>423</v>
      </c>
      <c r="B447" s="17">
        <v>-4646198.93</v>
      </c>
      <c r="C447" s="16">
        <v>-6.1000000000000004E-3</v>
      </c>
    </row>
    <row r="448" spans="1:3">
      <c r="A448" s="184" t="s">
        <v>421</v>
      </c>
      <c r="B448" s="18">
        <v>310054297.13</v>
      </c>
      <c r="C448" s="19">
        <v>0.40620000000000001</v>
      </c>
    </row>
    <row r="449" spans="1:3">
      <c r="A449" s="14" t="s">
        <v>425</v>
      </c>
    </row>
    <row r="450" spans="1:3">
      <c r="A450" s="14" t="s">
        <v>426</v>
      </c>
      <c r="B450" s="17">
        <v>394152517.08999997</v>
      </c>
      <c r="C450" s="16">
        <v>0.51639999999999997</v>
      </c>
    </row>
    <row r="451" spans="1:3">
      <c r="A451" s="184" t="s">
        <v>425</v>
      </c>
      <c r="B451" s="18">
        <v>394152517.08999997</v>
      </c>
      <c r="C451" s="19">
        <v>0.51639999999999997</v>
      </c>
    </row>
    <row r="452" spans="1:3">
      <c r="A452" s="184" t="s">
        <v>510</v>
      </c>
      <c r="B452" s="18">
        <v>689339885.47000003</v>
      </c>
      <c r="C452" s="19">
        <v>0.9032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FB7F0-FFAD-464F-A5B9-04BD542F1567}">
  <sheetPr>
    <tabColor rgb="FF00B0F0"/>
  </sheetPr>
  <dimension ref="A1:C384"/>
  <sheetViews>
    <sheetView topLeftCell="A139" workbookViewId="0">
      <selection activeCell="E16" sqref="E16"/>
    </sheetView>
  </sheetViews>
  <sheetFormatPr defaultRowHeight="14.25"/>
  <cols>
    <col min="1" max="1" width="55.875" bestFit="1" customWidth="1"/>
    <col min="2" max="2" width="27.75" bestFit="1" customWidth="1"/>
    <col min="3" max="3" width="13.5" bestFit="1" customWidth="1"/>
  </cols>
  <sheetData>
    <row r="1" spans="1:3">
      <c r="A1" s="13" t="s">
        <v>17</v>
      </c>
    </row>
    <row r="2" spans="1:3">
      <c r="B2" s="13" t="s">
        <v>18</v>
      </c>
    </row>
    <row r="3" spans="1:3">
      <c r="B3" s="14" t="s">
        <v>19</v>
      </c>
      <c r="C3" s="15">
        <v>242491</v>
      </c>
    </row>
    <row r="4" spans="1:3">
      <c r="A4" s="14" t="s">
        <v>20</v>
      </c>
    </row>
    <row r="5" spans="1:3">
      <c r="A5" s="14" t="s">
        <v>21</v>
      </c>
      <c r="B5" s="14">
        <v>0</v>
      </c>
      <c r="C5" s="16">
        <v>0</v>
      </c>
    </row>
    <row r="6" spans="1:3">
      <c r="A6" s="14" t="s">
        <v>704</v>
      </c>
      <c r="B6" s="17">
        <v>13303123.470000001</v>
      </c>
      <c r="C6" s="16">
        <v>1.6E-2</v>
      </c>
    </row>
    <row r="7" spans="1:3">
      <c r="A7" s="14" t="s">
        <v>445</v>
      </c>
      <c r="B7" s="14">
        <v>0</v>
      </c>
      <c r="C7" s="16">
        <v>0</v>
      </c>
    </row>
    <row r="8" spans="1:3">
      <c r="A8" s="14" t="s">
        <v>23</v>
      </c>
      <c r="B8" s="14">
        <v>0</v>
      </c>
      <c r="C8" s="16">
        <v>0</v>
      </c>
    </row>
    <row r="9" spans="1:3">
      <c r="A9" s="14" t="s">
        <v>29</v>
      </c>
      <c r="B9" s="17">
        <v>3315399.34</v>
      </c>
      <c r="C9" s="16">
        <v>4.0000000000000001E-3</v>
      </c>
    </row>
    <row r="10" spans="1:3">
      <c r="A10" s="14" t="s">
        <v>25</v>
      </c>
      <c r="B10" s="17">
        <v>72891461.230000004</v>
      </c>
      <c r="C10" s="16">
        <v>8.7900000000000006E-2</v>
      </c>
    </row>
    <row r="11" spans="1:3">
      <c r="A11" s="14" t="s">
        <v>27</v>
      </c>
      <c r="B11" s="17">
        <v>1266035</v>
      </c>
      <c r="C11" s="16">
        <v>1.5E-3</v>
      </c>
    </row>
    <row r="12" spans="1:3">
      <c r="A12" s="14" t="s">
        <v>26</v>
      </c>
      <c r="B12" s="17">
        <v>14858873.34</v>
      </c>
      <c r="C12" s="16">
        <v>1.7899999999999999E-2</v>
      </c>
    </row>
    <row r="13" spans="1:3">
      <c r="A13" s="14" t="s">
        <v>20</v>
      </c>
      <c r="B13" s="18">
        <v>105634892.38</v>
      </c>
      <c r="C13" s="19">
        <v>0.12740000000000001</v>
      </c>
    </row>
    <row r="14" spans="1:3">
      <c r="A14" s="14" t="s">
        <v>30</v>
      </c>
    </row>
    <row r="15" spans="1:3">
      <c r="A15" s="14" t="s">
        <v>32</v>
      </c>
      <c r="B15" s="17">
        <v>124506</v>
      </c>
      <c r="C15" s="16">
        <v>2.0000000000000001E-4</v>
      </c>
    </row>
    <row r="16" spans="1:3">
      <c r="A16" s="14" t="s">
        <v>714</v>
      </c>
      <c r="B16" s="17">
        <v>488519</v>
      </c>
      <c r="C16" s="16">
        <v>5.9999999999999995E-4</v>
      </c>
    </row>
    <row r="17" spans="1:3">
      <c r="A17" s="14" t="s">
        <v>709</v>
      </c>
      <c r="B17" s="17">
        <v>565745.5</v>
      </c>
      <c r="C17" s="16">
        <v>6.9999999999999999E-4</v>
      </c>
    </row>
    <row r="18" spans="1:3">
      <c r="A18" s="14" t="s">
        <v>706</v>
      </c>
      <c r="B18" s="17">
        <v>75616</v>
      </c>
      <c r="C18" s="16">
        <v>1E-4</v>
      </c>
    </row>
    <row r="19" spans="1:3">
      <c r="A19" s="14" t="s">
        <v>707</v>
      </c>
      <c r="B19" s="17">
        <v>22885.5</v>
      </c>
      <c r="C19" s="16">
        <v>0</v>
      </c>
    </row>
    <row r="20" spans="1:3">
      <c r="A20" s="14" t="s">
        <v>724</v>
      </c>
      <c r="B20" s="17">
        <v>3750000</v>
      </c>
      <c r="C20" s="16">
        <v>4.4999999999999997E-3</v>
      </c>
    </row>
    <row r="21" spans="1:3">
      <c r="A21" s="14" t="s">
        <v>708</v>
      </c>
      <c r="B21" s="17">
        <v>772569.13</v>
      </c>
      <c r="C21" s="16">
        <v>8.9999999999999998E-4</v>
      </c>
    </row>
    <row r="22" spans="1:3">
      <c r="A22" s="14" t="s">
        <v>717</v>
      </c>
      <c r="B22" s="17">
        <v>218038</v>
      </c>
      <c r="C22" s="16">
        <v>2.9999999999999997E-4</v>
      </c>
    </row>
    <row r="23" spans="1:3">
      <c r="A23" s="14" t="s">
        <v>715</v>
      </c>
      <c r="B23" s="17">
        <v>592620</v>
      </c>
      <c r="C23" s="16">
        <v>6.9999999999999999E-4</v>
      </c>
    </row>
    <row r="24" spans="1:3">
      <c r="A24" s="14" t="s">
        <v>712</v>
      </c>
      <c r="B24" s="17">
        <v>9077205.4000000004</v>
      </c>
      <c r="C24" s="16">
        <v>1.09E-2</v>
      </c>
    </row>
    <row r="25" spans="1:3">
      <c r="A25" s="14" t="s">
        <v>722</v>
      </c>
      <c r="B25" s="17">
        <v>5493724.5</v>
      </c>
      <c r="C25" s="16">
        <v>6.6E-3</v>
      </c>
    </row>
    <row r="26" spans="1:3">
      <c r="A26" s="14" t="s">
        <v>720</v>
      </c>
      <c r="B26" s="17">
        <v>8890468.75</v>
      </c>
      <c r="C26" s="16">
        <v>1.0699999999999999E-2</v>
      </c>
    </row>
    <row r="27" spans="1:3">
      <c r="A27" s="14" t="s">
        <v>727</v>
      </c>
      <c r="B27" s="14">
        <v>0</v>
      </c>
      <c r="C27" s="16">
        <v>0</v>
      </c>
    </row>
    <row r="28" spans="1:3">
      <c r="A28" s="14" t="s">
        <v>710</v>
      </c>
      <c r="B28" s="17">
        <v>103386</v>
      </c>
      <c r="C28" s="16">
        <v>1E-4</v>
      </c>
    </row>
    <row r="29" spans="1:3">
      <c r="A29" s="14" t="s">
        <v>723</v>
      </c>
      <c r="B29" s="14">
        <v>0</v>
      </c>
      <c r="C29" s="16">
        <v>0</v>
      </c>
    </row>
    <row r="30" spans="1:3">
      <c r="A30" s="14" t="s">
        <v>716</v>
      </c>
      <c r="B30" s="17">
        <v>632370.35</v>
      </c>
      <c r="C30" s="16">
        <v>8.0000000000000004E-4</v>
      </c>
    </row>
    <row r="31" spans="1:3">
      <c r="A31" s="14" t="s">
        <v>721</v>
      </c>
      <c r="B31" s="17">
        <v>1655396</v>
      </c>
      <c r="C31" s="16">
        <v>2E-3</v>
      </c>
    </row>
    <row r="32" spans="1:3">
      <c r="A32" s="14" t="s">
        <v>711</v>
      </c>
      <c r="B32" s="17">
        <v>1025708.75</v>
      </c>
      <c r="C32" s="16">
        <v>1.1999999999999999E-3</v>
      </c>
    </row>
    <row r="33" spans="1:3">
      <c r="A33" s="14" t="s">
        <v>713</v>
      </c>
      <c r="B33" s="17">
        <v>278274.25</v>
      </c>
      <c r="C33" s="16">
        <v>2.9999999999999997E-4</v>
      </c>
    </row>
    <row r="34" spans="1:3">
      <c r="A34" s="14" t="s">
        <v>719</v>
      </c>
      <c r="B34" s="17">
        <v>790009.59</v>
      </c>
      <c r="C34" s="16">
        <v>1E-3</v>
      </c>
    </row>
    <row r="35" spans="1:3">
      <c r="A35" s="14" t="s">
        <v>730</v>
      </c>
      <c r="B35" s="17">
        <v>576630.37</v>
      </c>
      <c r="C35" s="16">
        <v>6.9999999999999999E-4</v>
      </c>
    </row>
    <row r="36" spans="1:3">
      <c r="A36" s="14" t="s">
        <v>734</v>
      </c>
      <c r="B36" s="17">
        <v>262463.25</v>
      </c>
      <c r="C36" s="16">
        <v>2.9999999999999997E-4</v>
      </c>
    </row>
    <row r="37" spans="1:3">
      <c r="A37" s="14" t="s">
        <v>726</v>
      </c>
      <c r="B37" s="17">
        <v>129600</v>
      </c>
      <c r="C37" s="16">
        <v>2.0000000000000001E-4</v>
      </c>
    </row>
    <row r="38" spans="1:3">
      <c r="A38" s="14" t="s">
        <v>718</v>
      </c>
      <c r="B38" s="17">
        <v>23694</v>
      </c>
      <c r="C38" s="16">
        <v>0</v>
      </c>
    </row>
    <row r="39" spans="1:3">
      <c r="A39" s="14" t="s">
        <v>728</v>
      </c>
      <c r="B39" s="17">
        <v>30934486.850000001</v>
      </c>
      <c r="C39" s="16">
        <v>3.73E-2</v>
      </c>
    </row>
    <row r="40" spans="1:3">
      <c r="A40" s="14" t="s">
        <v>729</v>
      </c>
      <c r="B40" s="17">
        <v>19444999.5</v>
      </c>
      <c r="C40" s="16">
        <v>2.3400000000000001E-2</v>
      </c>
    </row>
    <row r="41" spans="1:3">
      <c r="A41" s="14" t="s">
        <v>731</v>
      </c>
      <c r="B41" s="17">
        <v>11016992.470000001</v>
      </c>
      <c r="C41" s="16">
        <v>1.3299999999999999E-2</v>
      </c>
    </row>
    <row r="42" spans="1:3">
      <c r="A42" s="14" t="s">
        <v>725</v>
      </c>
      <c r="B42" s="17">
        <v>3100000</v>
      </c>
      <c r="C42" s="16">
        <v>3.7000000000000002E-3</v>
      </c>
    </row>
    <row r="43" spans="1:3">
      <c r="A43" s="14" t="s">
        <v>733</v>
      </c>
      <c r="B43" s="17">
        <v>1538755.5</v>
      </c>
      <c r="C43" s="16">
        <v>1.9E-3</v>
      </c>
    </row>
    <row r="44" spans="1:3">
      <c r="A44" s="14" t="s">
        <v>428</v>
      </c>
      <c r="B44" s="17">
        <v>6320</v>
      </c>
      <c r="C44" s="16">
        <v>0</v>
      </c>
    </row>
    <row r="45" spans="1:3">
      <c r="A45" s="14" t="s">
        <v>732</v>
      </c>
      <c r="B45" s="17">
        <v>360801.25</v>
      </c>
      <c r="C45" s="16">
        <v>4.0000000000000002E-4</v>
      </c>
    </row>
    <row r="46" spans="1:3">
      <c r="A46" s="14" t="s">
        <v>705</v>
      </c>
      <c r="B46" s="17">
        <v>2086</v>
      </c>
      <c r="C46" s="16">
        <v>0</v>
      </c>
    </row>
    <row r="47" spans="1:3">
      <c r="A47" s="14" t="s">
        <v>735</v>
      </c>
      <c r="B47" s="17">
        <v>-153875.54999999999</v>
      </c>
      <c r="C47" s="16">
        <v>-2.0000000000000001E-4</v>
      </c>
    </row>
    <row r="48" spans="1:3">
      <c r="A48" s="14" t="s">
        <v>736</v>
      </c>
      <c r="B48" s="17">
        <v>-1944499.95</v>
      </c>
      <c r="C48" s="16">
        <v>-2.3E-3</v>
      </c>
    </row>
    <row r="49" spans="1:3">
      <c r="A49" s="14" t="s">
        <v>30</v>
      </c>
      <c r="B49" s="18">
        <v>99855496.409999996</v>
      </c>
      <c r="C49" s="19">
        <v>0.12039999999999999</v>
      </c>
    </row>
    <row r="50" spans="1:3">
      <c r="A50" s="14" t="s">
        <v>75</v>
      </c>
    </row>
    <row r="51" spans="1:3">
      <c r="A51" s="14" t="s">
        <v>83</v>
      </c>
      <c r="B51" s="17">
        <v>16990738.129999999</v>
      </c>
      <c r="C51" s="16">
        <v>2.0500000000000001E-2</v>
      </c>
    </row>
    <row r="52" spans="1:3">
      <c r="A52" s="14" t="s">
        <v>80</v>
      </c>
      <c r="B52" s="14">
        <v>0</v>
      </c>
      <c r="C52" s="16">
        <v>0</v>
      </c>
    </row>
    <row r="53" spans="1:3">
      <c r="A53" s="14" t="s">
        <v>84</v>
      </c>
      <c r="B53" s="14">
        <v>0</v>
      </c>
      <c r="C53" s="16">
        <v>0</v>
      </c>
    </row>
    <row r="54" spans="1:3">
      <c r="A54" s="14" t="s">
        <v>86</v>
      </c>
      <c r="B54" s="17">
        <v>54991.27</v>
      </c>
      <c r="C54" s="16">
        <v>1E-4</v>
      </c>
    </row>
    <row r="55" spans="1:3">
      <c r="A55" s="14" t="s">
        <v>87</v>
      </c>
      <c r="B55" s="17">
        <v>8611655.1899999995</v>
      </c>
      <c r="C55" s="16">
        <v>1.04E-2</v>
      </c>
    </row>
    <row r="56" spans="1:3">
      <c r="A56" s="14" t="s">
        <v>88</v>
      </c>
      <c r="B56" s="17">
        <v>1467005.3</v>
      </c>
      <c r="C56" s="16">
        <v>1.8E-3</v>
      </c>
    </row>
    <row r="58" spans="1:3">
      <c r="A58" s="13" t="s">
        <v>17</v>
      </c>
    </row>
    <row r="59" spans="1:3">
      <c r="A59" s="13" t="s">
        <v>18</v>
      </c>
    </row>
    <row r="60" spans="1:3">
      <c r="A60" s="14" t="s">
        <v>19</v>
      </c>
      <c r="B60" s="15">
        <v>242491</v>
      </c>
    </row>
    <row r="61" spans="1:3">
      <c r="A61" s="14" t="s">
        <v>89</v>
      </c>
      <c r="B61" s="17">
        <v>17452.77</v>
      </c>
      <c r="C61" s="16">
        <v>0</v>
      </c>
    </row>
    <row r="62" spans="1:3">
      <c r="A62" s="14" t="s">
        <v>90</v>
      </c>
      <c r="B62" s="17">
        <v>813480.29</v>
      </c>
      <c r="C62" s="16">
        <v>1E-3</v>
      </c>
    </row>
    <row r="63" spans="1:3">
      <c r="A63" s="14" t="s">
        <v>76</v>
      </c>
      <c r="B63" s="14">
        <v>0</v>
      </c>
      <c r="C63" s="16">
        <v>0</v>
      </c>
    </row>
    <row r="64" spans="1:3">
      <c r="A64" s="14" t="s">
        <v>81</v>
      </c>
      <c r="B64" s="17">
        <v>81140.92</v>
      </c>
      <c r="C64" s="16">
        <v>1E-4</v>
      </c>
    </row>
    <row r="65" spans="1:3">
      <c r="A65" s="14" t="s">
        <v>91</v>
      </c>
      <c r="B65" s="17">
        <v>377845.98</v>
      </c>
      <c r="C65" s="16">
        <v>5.0000000000000001E-4</v>
      </c>
    </row>
    <row r="66" spans="1:3">
      <c r="A66" s="14" t="s">
        <v>77</v>
      </c>
      <c r="B66" s="17">
        <v>132376</v>
      </c>
      <c r="C66" s="16">
        <v>2.0000000000000001E-4</v>
      </c>
    </row>
    <row r="67" spans="1:3">
      <c r="A67" s="14" t="s">
        <v>82</v>
      </c>
      <c r="B67" s="17">
        <v>114377</v>
      </c>
      <c r="C67" s="16">
        <v>1E-4</v>
      </c>
    </row>
    <row r="68" spans="1:3">
      <c r="A68" s="14" t="s">
        <v>85</v>
      </c>
      <c r="B68" s="17">
        <v>289588.94</v>
      </c>
      <c r="C68" s="16">
        <v>2.9999999999999997E-4</v>
      </c>
    </row>
    <row r="69" spans="1:3">
      <c r="A69" s="14" t="s">
        <v>79</v>
      </c>
      <c r="B69" s="17">
        <v>61534</v>
      </c>
      <c r="C69" s="16">
        <v>1E-4</v>
      </c>
    </row>
    <row r="70" spans="1:3">
      <c r="A70" s="14" t="s">
        <v>75</v>
      </c>
      <c r="B70" s="18">
        <v>29012185.789999999</v>
      </c>
      <c r="C70" s="19">
        <v>3.5000000000000003E-2</v>
      </c>
    </row>
    <row r="71" spans="1:3">
      <c r="A71" s="14" t="s">
        <v>737</v>
      </c>
    </row>
    <row r="72" spans="1:3">
      <c r="A72" s="14" t="s">
        <v>738</v>
      </c>
      <c r="B72" s="14">
        <v>0</v>
      </c>
      <c r="C72" s="16">
        <v>0</v>
      </c>
    </row>
    <row r="73" spans="1:3">
      <c r="A73" s="14" t="s">
        <v>737</v>
      </c>
      <c r="B73" s="13">
        <v>0</v>
      </c>
      <c r="C73" s="19">
        <v>0</v>
      </c>
    </row>
    <row r="74" spans="1:3">
      <c r="A74" s="14" t="s">
        <v>10</v>
      </c>
      <c r="B74" s="18">
        <v>234502574.58000001</v>
      </c>
      <c r="C74" s="19">
        <v>0.2828</v>
      </c>
    </row>
    <row r="75" spans="1:3">
      <c r="A75" s="14" t="s">
        <v>93</v>
      </c>
    </row>
    <row r="76" spans="1:3">
      <c r="A76" s="14" t="s">
        <v>94</v>
      </c>
      <c r="B76" s="17">
        <v>-6772623.4800000004</v>
      </c>
      <c r="C76" s="16">
        <v>-8.2000000000000007E-3</v>
      </c>
    </row>
    <row r="77" spans="1:3">
      <c r="A77" s="14" t="s">
        <v>95</v>
      </c>
      <c r="B77" s="17">
        <v>56386465.719999999</v>
      </c>
      <c r="C77" s="16">
        <v>6.8000000000000005E-2</v>
      </c>
    </row>
    <row r="78" spans="1:3">
      <c r="A78" s="14" t="s">
        <v>97</v>
      </c>
      <c r="B78" s="17">
        <v>-63444825.939999998</v>
      </c>
      <c r="C78" s="16">
        <v>-7.6499999999999999E-2</v>
      </c>
    </row>
    <row r="79" spans="1:3">
      <c r="A79" s="14" t="s">
        <v>96</v>
      </c>
      <c r="B79" s="17">
        <v>397358946.64999998</v>
      </c>
      <c r="C79" s="16">
        <v>0.47910000000000003</v>
      </c>
    </row>
    <row r="80" spans="1:3">
      <c r="A80" s="14" t="s">
        <v>456</v>
      </c>
      <c r="B80" s="17">
        <v>-2427.1799999999998</v>
      </c>
      <c r="C80" s="16">
        <v>0</v>
      </c>
    </row>
    <row r="81" spans="1:3">
      <c r="A81" s="14" t="s">
        <v>455</v>
      </c>
      <c r="B81" s="17">
        <v>49000</v>
      </c>
      <c r="C81" s="16">
        <v>1E-4</v>
      </c>
    </row>
    <row r="82" spans="1:3">
      <c r="A82" s="14" t="s">
        <v>100</v>
      </c>
      <c r="B82" s="17">
        <v>-5693332.5800000001</v>
      </c>
      <c r="C82" s="16">
        <v>-6.8999999999999999E-3</v>
      </c>
    </row>
    <row r="83" spans="1:3">
      <c r="A83" s="14" t="s">
        <v>98</v>
      </c>
      <c r="B83" s="17">
        <v>-2566099.9700000002</v>
      </c>
      <c r="C83" s="16">
        <v>-3.0999999999999999E-3</v>
      </c>
    </row>
    <row r="84" spans="1:3">
      <c r="A84" s="14" t="s">
        <v>99</v>
      </c>
      <c r="B84" s="17">
        <v>-833157.96</v>
      </c>
      <c r="C84" s="16">
        <v>-1E-3</v>
      </c>
    </row>
    <row r="85" spans="1:3">
      <c r="A85" s="14" t="s">
        <v>103</v>
      </c>
      <c r="B85" s="17">
        <v>15886572.619999999</v>
      </c>
      <c r="C85" s="16">
        <v>1.9199999999999998E-2</v>
      </c>
    </row>
    <row r="86" spans="1:3">
      <c r="A86" s="14" t="s">
        <v>101</v>
      </c>
      <c r="B86" s="17">
        <v>4512000</v>
      </c>
      <c r="C86" s="16">
        <v>5.4000000000000003E-3</v>
      </c>
    </row>
    <row r="87" spans="1:3">
      <c r="A87" s="14" t="s">
        <v>102</v>
      </c>
      <c r="B87" s="17">
        <v>3056716</v>
      </c>
      <c r="C87" s="16">
        <v>3.7000000000000002E-3</v>
      </c>
    </row>
    <row r="88" spans="1:3">
      <c r="A88" s="14" t="s">
        <v>105</v>
      </c>
      <c r="B88" s="17">
        <v>-298099316.63999999</v>
      </c>
      <c r="C88" s="16">
        <v>-0.35949999999999999</v>
      </c>
    </row>
    <row r="89" spans="1:3">
      <c r="A89" s="14" t="s">
        <v>104</v>
      </c>
      <c r="B89" s="17">
        <v>351143471.97000003</v>
      </c>
      <c r="C89" s="16">
        <v>0.4234</v>
      </c>
    </row>
    <row r="90" spans="1:3">
      <c r="A90" s="14" t="s">
        <v>93</v>
      </c>
      <c r="B90" s="18">
        <v>450981389.20999998</v>
      </c>
      <c r="C90" s="19">
        <v>0.54379999999999995</v>
      </c>
    </row>
    <row r="91" spans="1:3">
      <c r="A91" s="14" t="s">
        <v>106</v>
      </c>
    </row>
    <row r="92" spans="1:3">
      <c r="A92" s="14" t="s">
        <v>108</v>
      </c>
      <c r="B92" s="17">
        <v>-927347.55</v>
      </c>
      <c r="C92" s="16">
        <v>-1.1000000000000001E-3</v>
      </c>
    </row>
    <row r="93" spans="1:3">
      <c r="A93" s="14" t="s">
        <v>107</v>
      </c>
      <c r="B93" s="17">
        <v>1494176.5</v>
      </c>
      <c r="C93" s="16">
        <v>1.8E-3</v>
      </c>
    </row>
    <row r="94" spans="1:3">
      <c r="A94" s="14" t="s">
        <v>110</v>
      </c>
      <c r="B94" s="17">
        <v>-2567209.7400000002</v>
      </c>
      <c r="C94" s="16">
        <v>-3.0999999999999999E-3</v>
      </c>
    </row>
    <row r="95" spans="1:3">
      <c r="A95" s="14" t="s">
        <v>109</v>
      </c>
      <c r="B95" s="17">
        <v>4565000</v>
      </c>
      <c r="C95" s="16">
        <v>5.4999999999999997E-3</v>
      </c>
    </row>
    <row r="96" spans="1:3">
      <c r="A96" s="14" t="s">
        <v>111</v>
      </c>
      <c r="B96" s="17">
        <v>3587649</v>
      </c>
      <c r="C96" s="16">
        <v>4.3E-3</v>
      </c>
    </row>
    <row r="97" spans="1:3">
      <c r="A97" s="14" t="s">
        <v>112</v>
      </c>
      <c r="B97" s="17">
        <v>-2841195.32</v>
      </c>
      <c r="C97" s="16">
        <v>-3.3999999999999998E-3</v>
      </c>
    </row>
    <row r="98" spans="1:3">
      <c r="A98" s="14" t="s">
        <v>114</v>
      </c>
      <c r="B98" s="17">
        <v>862850</v>
      </c>
      <c r="C98" s="16">
        <v>1E-3</v>
      </c>
    </row>
    <row r="99" spans="1:3">
      <c r="A99" s="14" t="s">
        <v>113</v>
      </c>
      <c r="B99" s="17">
        <v>-273005.09000000003</v>
      </c>
      <c r="C99" s="16">
        <v>-2.9999999999999997E-4</v>
      </c>
    </row>
    <row r="100" spans="1:3">
      <c r="A100" s="14" t="s">
        <v>116</v>
      </c>
      <c r="B100" s="17">
        <v>-101247279.53</v>
      </c>
      <c r="C100" s="16">
        <v>-0.1221</v>
      </c>
    </row>
    <row r="101" spans="1:3">
      <c r="A101" s="14" t="s">
        <v>115</v>
      </c>
      <c r="B101" s="17">
        <v>208220675.63999999</v>
      </c>
      <c r="C101" s="16">
        <v>0.25109999999999999</v>
      </c>
    </row>
    <row r="102" spans="1:3">
      <c r="A102" s="14" t="s">
        <v>118</v>
      </c>
      <c r="B102" s="17">
        <v>-1417718.72</v>
      </c>
      <c r="C102" s="16">
        <v>-1.6999999999999999E-3</v>
      </c>
    </row>
    <row r="103" spans="1:3">
      <c r="A103" s="14" t="s">
        <v>117</v>
      </c>
      <c r="B103" s="17">
        <v>2630774.65</v>
      </c>
      <c r="C103" s="16">
        <v>3.2000000000000002E-3</v>
      </c>
    </row>
    <row r="104" spans="1:3">
      <c r="A104" s="14" t="s">
        <v>120</v>
      </c>
      <c r="B104" s="17">
        <v>-5637242.9100000001</v>
      </c>
      <c r="C104" s="16">
        <v>-6.7999999999999996E-3</v>
      </c>
    </row>
    <row r="105" spans="1:3">
      <c r="A105" s="14" t="s">
        <v>119</v>
      </c>
      <c r="B105" s="17">
        <v>7375230</v>
      </c>
      <c r="C105" s="16">
        <v>8.8999999999999999E-3</v>
      </c>
    </row>
    <row r="106" spans="1:3">
      <c r="A106" s="14" t="s">
        <v>122</v>
      </c>
      <c r="B106" s="17">
        <v>-4210900.25</v>
      </c>
      <c r="C106" s="16">
        <v>-5.1000000000000004E-3</v>
      </c>
    </row>
    <row r="107" spans="1:3">
      <c r="A107" s="14" t="s">
        <v>121</v>
      </c>
      <c r="B107" s="17">
        <v>5306022</v>
      </c>
      <c r="C107" s="16">
        <v>6.4000000000000003E-3</v>
      </c>
    </row>
    <row r="108" spans="1:3">
      <c r="A108" s="14" t="s">
        <v>134</v>
      </c>
      <c r="B108" s="17">
        <v>2260787.7599999998</v>
      </c>
      <c r="C108" s="16">
        <v>2.7000000000000001E-3</v>
      </c>
    </row>
    <row r="109" spans="1:3">
      <c r="A109" s="14" t="s">
        <v>124</v>
      </c>
      <c r="B109" s="17">
        <v>-1599295.5</v>
      </c>
      <c r="C109" s="16">
        <v>-1.9E-3</v>
      </c>
    </row>
    <row r="110" spans="1:3">
      <c r="A110" s="14" t="s">
        <v>123</v>
      </c>
      <c r="B110" s="17">
        <v>-3996051.61</v>
      </c>
      <c r="C110" s="16">
        <v>-4.7999999999999996E-3</v>
      </c>
    </row>
    <row r="111" spans="1:3">
      <c r="A111" s="14" t="s">
        <v>128</v>
      </c>
      <c r="B111" s="17">
        <v>-1906687.62</v>
      </c>
      <c r="C111" s="16">
        <v>-2.3E-3</v>
      </c>
    </row>
    <row r="112" spans="1:3">
      <c r="A112" s="14" t="s">
        <v>125</v>
      </c>
      <c r="B112" s="17">
        <v>-7974668.7199999997</v>
      </c>
      <c r="C112" s="16">
        <v>-9.5999999999999992E-3</v>
      </c>
    </row>
    <row r="114" spans="1:3">
      <c r="A114" s="13" t="s">
        <v>17</v>
      </c>
    </row>
    <row r="115" spans="1:3">
      <c r="A115" s="13" t="s">
        <v>18</v>
      </c>
    </row>
    <row r="116" spans="1:3">
      <c r="A116" s="14" t="s">
        <v>19</v>
      </c>
      <c r="B116" s="15">
        <v>242491</v>
      </c>
    </row>
    <row r="117" spans="1:3">
      <c r="A117" s="14" t="s">
        <v>137</v>
      </c>
      <c r="B117" s="17">
        <v>13103083</v>
      </c>
      <c r="C117" s="16">
        <v>1.5800000000000002E-2</v>
      </c>
    </row>
    <row r="118" spans="1:3">
      <c r="A118" s="14" t="s">
        <v>129</v>
      </c>
      <c r="B118" s="17">
        <v>-13068072</v>
      </c>
      <c r="C118" s="16">
        <v>-1.5800000000000002E-2</v>
      </c>
    </row>
    <row r="119" spans="1:3">
      <c r="A119" s="14" t="s">
        <v>131</v>
      </c>
      <c r="B119" s="17">
        <v>4018252.3</v>
      </c>
      <c r="C119" s="16">
        <v>4.7999999999999996E-3</v>
      </c>
    </row>
    <row r="120" spans="1:3">
      <c r="A120" s="14" t="s">
        <v>135</v>
      </c>
      <c r="B120" s="17">
        <v>3575916.15</v>
      </c>
      <c r="C120" s="16">
        <v>4.3E-3</v>
      </c>
    </row>
    <row r="121" spans="1:3">
      <c r="A121" s="14" t="s">
        <v>132</v>
      </c>
      <c r="B121" s="17">
        <v>9752383.7200000007</v>
      </c>
      <c r="C121" s="16">
        <v>1.18E-2</v>
      </c>
    </row>
    <row r="122" spans="1:3">
      <c r="A122" s="14" t="s">
        <v>133</v>
      </c>
      <c r="B122" s="17">
        <v>193461094.38</v>
      </c>
      <c r="C122" s="16">
        <v>0.23330000000000001</v>
      </c>
    </row>
    <row r="123" spans="1:3">
      <c r="A123" s="14" t="s">
        <v>127</v>
      </c>
      <c r="B123" s="17">
        <v>-2086046.38</v>
      </c>
      <c r="C123" s="16">
        <v>-2.5000000000000001E-3</v>
      </c>
    </row>
    <row r="124" spans="1:3">
      <c r="A124" s="14" t="s">
        <v>130</v>
      </c>
      <c r="B124" s="17">
        <v>-12450586.85</v>
      </c>
      <c r="C124" s="16">
        <v>-1.4999999999999999E-2</v>
      </c>
    </row>
    <row r="125" spans="1:3">
      <c r="A125" s="14" t="s">
        <v>126</v>
      </c>
      <c r="B125" s="17">
        <v>-168971523.37</v>
      </c>
      <c r="C125" s="16">
        <v>-0.20369999999999999</v>
      </c>
    </row>
    <row r="126" spans="1:3">
      <c r="A126" s="14" t="s">
        <v>138</v>
      </c>
      <c r="B126" s="17">
        <v>1599342.5</v>
      </c>
      <c r="C126" s="16">
        <v>1.9E-3</v>
      </c>
    </row>
    <row r="127" spans="1:3">
      <c r="A127" s="14" t="s">
        <v>136</v>
      </c>
      <c r="B127" s="17">
        <v>12755286.220000001</v>
      </c>
      <c r="C127" s="16">
        <v>1.54E-2</v>
      </c>
    </row>
    <row r="128" spans="1:3">
      <c r="A128" s="14" t="s">
        <v>140</v>
      </c>
      <c r="B128" s="17">
        <v>-71966005.170000002</v>
      </c>
      <c r="C128" s="16">
        <v>-8.6800000000000002E-2</v>
      </c>
    </row>
    <row r="129" spans="1:3">
      <c r="A129" s="14" t="s">
        <v>139</v>
      </c>
      <c r="B129" s="17">
        <v>71966358.170000002</v>
      </c>
      <c r="C129" s="16">
        <v>8.6800000000000002E-2</v>
      </c>
    </row>
    <row r="130" spans="1:3">
      <c r="A130" s="14" t="s">
        <v>106</v>
      </c>
      <c r="B130" s="18">
        <v>143394045.66</v>
      </c>
      <c r="C130" s="19">
        <v>0.1729</v>
      </c>
    </row>
    <row r="131" spans="1:3">
      <c r="A131" s="14" t="s">
        <v>141</v>
      </c>
    </row>
    <row r="132" spans="1:3">
      <c r="A132" s="14" t="s">
        <v>515</v>
      </c>
      <c r="B132" s="17">
        <v>-60152.13</v>
      </c>
      <c r="C132" s="16">
        <v>-1E-4</v>
      </c>
    </row>
    <row r="133" spans="1:3">
      <c r="A133" s="14" t="s">
        <v>516</v>
      </c>
      <c r="B133" s="17">
        <v>220000</v>
      </c>
      <c r="C133" s="16">
        <v>2.9999999999999997E-4</v>
      </c>
    </row>
    <row r="134" spans="1:3">
      <c r="A134" s="14" t="s">
        <v>143</v>
      </c>
      <c r="B134" s="17">
        <v>-293561.59999999998</v>
      </c>
      <c r="C134" s="16">
        <v>-4.0000000000000002E-4</v>
      </c>
    </row>
    <row r="135" spans="1:3">
      <c r="A135" s="14" t="s">
        <v>142</v>
      </c>
      <c r="B135" s="17">
        <v>575510</v>
      </c>
      <c r="C135" s="16">
        <v>6.9999999999999999E-4</v>
      </c>
    </row>
    <row r="136" spans="1:3">
      <c r="A136" s="14" t="s">
        <v>141</v>
      </c>
      <c r="B136" s="18">
        <v>441796.27</v>
      </c>
      <c r="C136" s="19">
        <v>5.0000000000000001E-4</v>
      </c>
    </row>
    <row r="137" spans="1:3">
      <c r="A137" s="14" t="s">
        <v>459</v>
      </c>
      <c r="B137" s="18">
        <v>594817231.13999999</v>
      </c>
      <c r="C137" s="19">
        <v>0.71719999999999995</v>
      </c>
    </row>
    <row r="138" spans="1:3">
      <c r="A138" s="14" t="s">
        <v>147</v>
      </c>
    </row>
    <row r="139" spans="1:3">
      <c r="A139" s="14" t="s">
        <v>517</v>
      </c>
      <c r="B139" s="14">
        <v>0</v>
      </c>
      <c r="C139" s="16">
        <v>0</v>
      </c>
    </row>
    <row r="140" spans="1:3">
      <c r="A140" s="14" t="s">
        <v>157</v>
      </c>
      <c r="B140" s="17">
        <v>21828</v>
      </c>
      <c r="C140" s="16">
        <v>0</v>
      </c>
    </row>
    <row r="141" spans="1:3">
      <c r="A141" s="14" t="s">
        <v>762</v>
      </c>
      <c r="B141" s="17">
        <v>73800</v>
      </c>
      <c r="C141" s="16">
        <v>1E-4</v>
      </c>
    </row>
    <row r="142" spans="1:3">
      <c r="A142" s="14" t="s">
        <v>163</v>
      </c>
      <c r="B142" s="17">
        <v>32771126.809999999</v>
      </c>
      <c r="C142" s="16">
        <v>3.95E-2</v>
      </c>
    </row>
    <row r="143" spans="1:3">
      <c r="A143" s="14" t="s">
        <v>739</v>
      </c>
      <c r="B143" s="17">
        <v>2452</v>
      </c>
      <c r="C143" s="16">
        <v>0</v>
      </c>
    </row>
    <row r="144" spans="1:3">
      <c r="A144" s="14" t="s">
        <v>740</v>
      </c>
      <c r="B144" s="17">
        <v>48500</v>
      </c>
      <c r="C144" s="16">
        <v>1E-4</v>
      </c>
    </row>
    <row r="145" spans="1:3">
      <c r="A145" s="14" t="s">
        <v>164</v>
      </c>
      <c r="B145" s="17">
        <v>472399.68</v>
      </c>
      <c r="C145" s="16">
        <v>5.9999999999999995E-4</v>
      </c>
    </row>
    <row r="146" spans="1:3">
      <c r="A146" s="14" t="s">
        <v>741</v>
      </c>
      <c r="B146" s="17">
        <v>1831650</v>
      </c>
      <c r="C146" s="16">
        <v>2.2000000000000001E-3</v>
      </c>
    </row>
    <row r="147" spans="1:3">
      <c r="A147" s="14" t="s">
        <v>154</v>
      </c>
      <c r="B147" s="17">
        <v>46150.5</v>
      </c>
      <c r="C147" s="16">
        <v>1E-4</v>
      </c>
    </row>
    <row r="148" spans="1:3">
      <c r="A148" s="14" t="s">
        <v>151</v>
      </c>
      <c r="B148" s="17">
        <v>119931.05</v>
      </c>
      <c r="C148" s="16">
        <v>1E-4</v>
      </c>
    </row>
    <row r="149" spans="1:3">
      <c r="A149" s="14" t="s">
        <v>158</v>
      </c>
      <c r="B149" s="17">
        <v>3234400</v>
      </c>
      <c r="C149" s="16">
        <v>3.8999999999999998E-3</v>
      </c>
    </row>
    <row r="150" spans="1:3">
      <c r="A150" s="14" t="s">
        <v>159</v>
      </c>
      <c r="B150" s="17">
        <v>11317519.859999999</v>
      </c>
      <c r="C150" s="16">
        <v>1.3599999999999999E-2</v>
      </c>
    </row>
    <row r="151" spans="1:3">
      <c r="A151" s="14" t="s">
        <v>160</v>
      </c>
      <c r="B151" s="17">
        <v>2889455.32</v>
      </c>
      <c r="C151" s="16">
        <v>3.5000000000000001E-3</v>
      </c>
    </row>
    <row r="152" spans="1:3">
      <c r="A152" s="14" t="s">
        <v>161</v>
      </c>
      <c r="B152" s="17">
        <v>6219365.8399999999</v>
      </c>
      <c r="C152" s="16">
        <v>7.4999999999999997E-3</v>
      </c>
    </row>
    <row r="153" spans="1:3">
      <c r="A153" s="14" t="s">
        <v>162</v>
      </c>
      <c r="B153" s="17">
        <v>14249299.26</v>
      </c>
      <c r="C153" s="16">
        <v>1.72E-2</v>
      </c>
    </row>
    <row r="154" spans="1:3">
      <c r="A154" s="14" t="s">
        <v>147</v>
      </c>
      <c r="B154" s="18">
        <v>73297878.319999993</v>
      </c>
      <c r="C154" s="19">
        <v>8.8400000000000006E-2</v>
      </c>
    </row>
    <row r="155" spans="1:3">
      <c r="A155" s="14" t="s">
        <v>165</v>
      </c>
    </row>
    <row r="156" spans="1:3">
      <c r="A156" s="14" t="s">
        <v>167</v>
      </c>
      <c r="B156" s="17">
        <v>5200000</v>
      </c>
      <c r="C156" s="16">
        <v>6.3E-3</v>
      </c>
    </row>
    <row r="157" spans="1:3">
      <c r="A157" s="14" t="s">
        <v>166</v>
      </c>
      <c r="B157" s="17">
        <v>49021</v>
      </c>
      <c r="C157" s="16">
        <v>1E-4</v>
      </c>
    </row>
    <row r="158" spans="1:3">
      <c r="A158" s="14" t="s">
        <v>168</v>
      </c>
      <c r="B158" s="14">
        <v>0</v>
      </c>
      <c r="C158" s="16">
        <v>0</v>
      </c>
    </row>
    <row r="159" spans="1:3">
      <c r="A159" s="14" t="s">
        <v>165</v>
      </c>
      <c r="B159" s="18">
        <v>5249021</v>
      </c>
      <c r="C159" s="19">
        <v>6.3E-3</v>
      </c>
    </row>
    <row r="160" spans="1:3">
      <c r="A160" s="14" t="s">
        <v>169</v>
      </c>
    </row>
    <row r="161" spans="1:3">
      <c r="A161" s="14" t="s">
        <v>170</v>
      </c>
      <c r="B161" s="17">
        <v>227254.36</v>
      </c>
      <c r="C161" s="16">
        <v>2.9999999999999997E-4</v>
      </c>
    </row>
    <row r="162" spans="1:3">
      <c r="A162" s="14" t="s">
        <v>169</v>
      </c>
      <c r="B162" s="18">
        <v>227254.36</v>
      </c>
      <c r="C162" s="19">
        <v>2.9999999999999997E-4</v>
      </c>
    </row>
    <row r="163" spans="1:3">
      <c r="A163" s="14" t="s">
        <v>173</v>
      </c>
    </row>
    <row r="164" spans="1:3">
      <c r="A164" s="14" t="s">
        <v>184</v>
      </c>
      <c r="B164" s="17">
        <v>3353979</v>
      </c>
      <c r="C164" s="16">
        <v>4.0000000000000001E-3</v>
      </c>
    </row>
    <row r="165" spans="1:3">
      <c r="A165" s="14" t="s">
        <v>182</v>
      </c>
      <c r="B165" s="17">
        <v>1249885</v>
      </c>
      <c r="C165" s="16">
        <v>1.5E-3</v>
      </c>
    </row>
    <row r="166" spans="1:3">
      <c r="A166" s="14" t="s">
        <v>175</v>
      </c>
      <c r="B166" s="17">
        <v>1400</v>
      </c>
      <c r="C166" s="16">
        <v>0</v>
      </c>
    </row>
    <row r="167" spans="1:3">
      <c r="A167" s="14" t="s">
        <v>174</v>
      </c>
      <c r="B167" s="17">
        <v>7645675.2800000003</v>
      </c>
      <c r="C167" s="16">
        <v>9.1999999999999998E-3</v>
      </c>
    </row>
    <row r="168" spans="1:3">
      <c r="A168" s="14" t="s">
        <v>176</v>
      </c>
      <c r="B168" s="14">
        <v>520</v>
      </c>
      <c r="C168" s="16">
        <v>0</v>
      </c>
    </row>
    <row r="170" spans="1:3">
      <c r="A170" s="13" t="s">
        <v>17</v>
      </c>
    </row>
    <row r="171" spans="1:3">
      <c r="A171" s="13" t="s">
        <v>18</v>
      </c>
    </row>
    <row r="172" spans="1:3">
      <c r="A172" s="14" t="s">
        <v>19</v>
      </c>
      <c r="B172" s="15">
        <v>242491</v>
      </c>
    </row>
    <row r="173" spans="1:3">
      <c r="A173" s="14" t="s">
        <v>183</v>
      </c>
      <c r="B173" s="17">
        <v>500000</v>
      </c>
      <c r="C173" s="16">
        <v>5.9999999999999995E-4</v>
      </c>
    </row>
    <row r="174" spans="1:3">
      <c r="A174" s="14" t="s">
        <v>178</v>
      </c>
      <c r="B174" s="17">
        <v>1898374.49</v>
      </c>
      <c r="C174" s="16">
        <v>2.3E-3</v>
      </c>
    </row>
    <row r="175" spans="1:3">
      <c r="A175" s="14" t="s">
        <v>518</v>
      </c>
      <c r="B175" s="14">
        <v>0</v>
      </c>
      <c r="C175" s="16">
        <v>0</v>
      </c>
    </row>
    <row r="176" spans="1:3">
      <c r="A176" s="14" t="s">
        <v>180</v>
      </c>
      <c r="B176" s="17">
        <v>1230846.21</v>
      </c>
      <c r="C176" s="16">
        <v>1.5E-3</v>
      </c>
    </row>
    <row r="177" spans="1:3">
      <c r="A177" s="14" t="s">
        <v>179</v>
      </c>
      <c r="B177" s="14">
        <v>824</v>
      </c>
      <c r="C177" s="16">
        <v>0</v>
      </c>
    </row>
    <row r="178" spans="1:3">
      <c r="A178" s="14" t="s">
        <v>181</v>
      </c>
      <c r="B178" s="14">
        <v>427.76</v>
      </c>
      <c r="C178" s="16">
        <v>0</v>
      </c>
    </row>
    <row r="179" spans="1:3">
      <c r="A179" s="14" t="s">
        <v>185</v>
      </c>
      <c r="B179" s="17">
        <v>888302.4</v>
      </c>
      <c r="C179" s="16">
        <v>1.1000000000000001E-3</v>
      </c>
    </row>
    <row r="180" spans="1:3">
      <c r="A180" s="14" t="s">
        <v>173</v>
      </c>
      <c r="B180" s="18">
        <v>16770234.140000001</v>
      </c>
      <c r="C180" s="19">
        <v>2.0199999999999999E-2</v>
      </c>
    </row>
    <row r="181" spans="1:3">
      <c r="A181" s="14" t="s">
        <v>1</v>
      </c>
      <c r="B181" s="18">
        <v>95544387.819999993</v>
      </c>
      <c r="C181" s="19">
        <v>0.1152</v>
      </c>
    </row>
    <row r="182" spans="1:3">
      <c r="A182" s="14" t="s">
        <v>189</v>
      </c>
    </row>
    <row r="183" spans="1:3">
      <c r="A183" s="14" t="s">
        <v>190</v>
      </c>
      <c r="B183" s="17">
        <v>939538.3</v>
      </c>
      <c r="C183" s="16">
        <v>1.1000000000000001E-3</v>
      </c>
    </row>
    <row r="184" spans="1:3">
      <c r="A184" s="14" t="s">
        <v>189</v>
      </c>
      <c r="B184" s="18">
        <v>939538.3</v>
      </c>
      <c r="C184" s="19">
        <v>1.1000000000000001E-3</v>
      </c>
    </row>
    <row r="185" spans="1:3">
      <c r="A185" s="14" t="s">
        <v>191</v>
      </c>
    </row>
    <row r="186" spans="1:3">
      <c r="A186" s="14" t="s">
        <v>192</v>
      </c>
      <c r="B186" s="17">
        <v>3315399.34</v>
      </c>
      <c r="C186" s="16">
        <v>4.0000000000000001E-3</v>
      </c>
    </row>
    <row r="187" spans="1:3">
      <c r="A187" s="14" t="s">
        <v>193</v>
      </c>
      <c r="B187" s="17">
        <v>9475437.9499999993</v>
      </c>
      <c r="C187" s="16">
        <v>1.14E-2</v>
      </c>
    </row>
    <row r="188" spans="1:3">
      <c r="A188" s="14" t="s">
        <v>191</v>
      </c>
      <c r="B188" s="18">
        <v>12790837.289999999</v>
      </c>
      <c r="C188" s="19">
        <v>1.54E-2</v>
      </c>
    </row>
    <row r="189" spans="1:3">
      <c r="A189" s="14" t="s">
        <v>463</v>
      </c>
      <c r="B189" s="18">
        <v>13730375.59</v>
      </c>
      <c r="C189" s="19">
        <v>1.66E-2</v>
      </c>
    </row>
    <row r="190" spans="1:3">
      <c r="A190" s="14" t="s">
        <v>195</v>
      </c>
    </row>
    <row r="191" spans="1:3">
      <c r="A191" s="14" t="s">
        <v>756</v>
      </c>
      <c r="B191" s="17">
        <v>7844</v>
      </c>
      <c r="C191" s="16">
        <v>0</v>
      </c>
    </row>
    <row r="192" spans="1:3">
      <c r="A192" s="14" t="s">
        <v>464</v>
      </c>
      <c r="B192" s="17">
        <v>278274.25</v>
      </c>
      <c r="C192" s="16">
        <v>2.9999999999999997E-4</v>
      </c>
    </row>
    <row r="193" spans="1:3">
      <c r="A193" s="14" t="s">
        <v>304</v>
      </c>
      <c r="B193" s="17">
        <v>-25000</v>
      </c>
      <c r="C193" s="16">
        <v>0</v>
      </c>
    </row>
    <row r="194" spans="1:3">
      <c r="A194" s="14" t="s">
        <v>759</v>
      </c>
      <c r="B194" s="17">
        <v>2122.5</v>
      </c>
      <c r="C194" s="16">
        <v>0</v>
      </c>
    </row>
    <row r="195" spans="1:3">
      <c r="A195" s="14" t="s">
        <v>753</v>
      </c>
      <c r="B195" s="17">
        <v>-2315181.35</v>
      </c>
      <c r="C195" s="16">
        <v>-2.8E-3</v>
      </c>
    </row>
    <row r="196" spans="1:3">
      <c r="A196" s="14" t="s">
        <v>360</v>
      </c>
      <c r="B196" s="17">
        <v>99955</v>
      </c>
      <c r="C196" s="16">
        <v>1E-4</v>
      </c>
    </row>
    <row r="197" spans="1:3">
      <c r="A197" s="14" t="s">
        <v>754</v>
      </c>
      <c r="B197" s="17">
        <v>-2122.5</v>
      </c>
      <c r="C197" s="16">
        <v>0</v>
      </c>
    </row>
    <row r="198" spans="1:3">
      <c r="A198" s="14" t="s">
        <v>763</v>
      </c>
      <c r="B198" s="17">
        <v>11643898.93</v>
      </c>
      <c r="C198" s="16">
        <v>1.4E-2</v>
      </c>
    </row>
    <row r="199" spans="1:3">
      <c r="A199" s="14" t="s">
        <v>199</v>
      </c>
      <c r="B199" s="17">
        <v>1374699.25</v>
      </c>
      <c r="C199" s="16">
        <v>1.6999999999999999E-3</v>
      </c>
    </row>
    <row r="200" spans="1:3">
      <c r="A200" s="14" t="s">
        <v>201</v>
      </c>
      <c r="B200" s="17">
        <v>771806</v>
      </c>
      <c r="C200" s="16">
        <v>8.9999999999999998E-4</v>
      </c>
    </row>
    <row r="201" spans="1:3">
      <c r="A201" s="14" t="s">
        <v>746</v>
      </c>
      <c r="B201" s="17">
        <v>70026699</v>
      </c>
      <c r="C201" s="16">
        <v>8.4400000000000003E-2</v>
      </c>
    </row>
    <row r="202" spans="1:3">
      <c r="A202" s="14" t="s">
        <v>196</v>
      </c>
      <c r="B202" s="17">
        <v>28590.7</v>
      </c>
      <c r="C202" s="16">
        <v>0</v>
      </c>
    </row>
    <row r="203" spans="1:3">
      <c r="A203" s="14" t="s">
        <v>466</v>
      </c>
      <c r="B203" s="17">
        <v>89875.25</v>
      </c>
      <c r="C203" s="16">
        <v>1E-4</v>
      </c>
    </row>
    <row r="204" spans="1:3">
      <c r="A204" s="14" t="s">
        <v>745</v>
      </c>
      <c r="B204" s="17">
        <v>12272570.050000001</v>
      </c>
      <c r="C204" s="16">
        <v>1.4800000000000001E-2</v>
      </c>
    </row>
    <row r="205" spans="1:3">
      <c r="A205" s="14" t="s">
        <v>332</v>
      </c>
      <c r="B205" s="17">
        <v>-1449688.9</v>
      </c>
      <c r="C205" s="16">
        <v>-1.6999999999999999E-3</v>
      </c>
    </row>
    <row r="206" spans="1:3">
      <c r="A206" s="14" t="s">
        <v>742</v>
      </c>
      <c r="B206" s="17">
        <v>2500</v>
      </c>
      <c r="C206" s="16">
        <v>0</v>
      </c>
    </row>
    <row r="207" spans="1:3">
      <c r="A207" s="14" t="s">
        <v>750</v>
      </c>
      <c r="B207" s="17">
        <v>1263807.5</v>
      </c>
      <c r="C207" s="16">
        <v>1.5E-3</v>
      </c>
    </row>
    <row r="208" spans="1:3">
      <c r="A208" s="14" t="s">
        <v>764</v>
      </c>
      <c r="B208" s="17">
        <v>38090567.789999999</v>
      </c>
      <c r="C208" s="16">
        <v>4.5900000000000003E-2</v>
      </c>
    </row>
    <row r="209" spans="1:3">
      <c r="A209" s="14" t="s">
        <v>765</v>
      </c>
      <c r="B209" s="17">
        <v>2378371.44</v>
      </c>
      <c r="C209" s="16">
        <v>2.8999999999999998E-3</v>
      </c>
    </row>
    <row r="210" spans="1:3">
      <c r="A210" s="14" t="s">
        <v>752</v>
      </c>
      <c r="B210" s="17">
        <v>845436.72</v>
      </c>
      <c r="C210" s="16">
        <v>1E-3</v>
      </c>
    </row>
    <row r="211" spans="1:3">
      <c r="A211" s="14" t="s">
        <v>202</v>
      </c>
      <c r="B211" s="17">
        <v>-2200</v>
      </c>
      <c r="C211" s="16">
        <v>0</v>
      </c>
    </row>
    <row r="212" spans="1:3">
      <c r="A212" s="14" t="s">
        <v>766</v>
      </c>
      <c r="B212" s="17">
        <v>-46811695.219999999</v>
      </c>
      <c r="C212" s="16">
        <v>-5.6399999999999999E-2</v>
      </c>
    </row>
    <row r="213" spans="1:3">
      <c r="A213" s="14" t="s">
        <v>312</v>
      </c>
      <c r="B213" s="17">
        <v>-52017.82</v>
      </c>
      <c r="C213" s="16">
        <v>-1E-4</v>
      </c>
    </row>
    <row r="214" spans="1:3">
      <c r="A214" s="14" t="s">
        <v>416</v>
      </c>
      <c r="B214" s="17">
        <v>-10000</v>
      </c>
      <c r="C214" s="16">
        <v>0</v>
      </c>
    </row>
    <row r="215" spans="1:3">
      <c r="A215" s="14" t="s">
        <v>743</v>
      </c>
      <c r="B215" s="17">
        <v>1421755.6</v>
      </c>
      <c r="C215" s="16">
        <v>1.6999999999999999E-3</v>
      </c>
    </row>
    <row r="216" spans="1:3">
      <c r="A216" s="14" t="s">
        <v>327</v>
      </c>
      <c r="B216" s="17">
        <v>-66630.460000000006</v>
      </c>
      <c r="C216" s="16">
        <v>-1E-4</v>
      </c>
    </row>
    <row r="217" spans="1:3">
      <c r="A217" s="14" t="s">
        <v>315</v>
      </c>
      <c r="B217" s="17">
        <v>-28257.03</v>
      </c>
      <c r="C217" s="16">
        <v>0</v>
      </c>
    </row>
    <row r="218" spans="1:3">
      <c r="A218" s="14" t="s">
        <v>303</v>
      </c>
      <c r="B218" s="17">
        <v>-5617625.5099999998</v>
      </c>
      <c r="C218" s="16">
        <v>-6.7999999999999996E-3</v>
      </c>
    </row>
    <row r="219" spans="1:3">
      <c r="A219" s="14" t="s">
        <v>252</v>
      </c>
      <c r="B219" s="17">
        <v>-48500</v>
      </c>
      <c r="C219" s="16">
        <v>-1E-4</v>
      </c>
    </row>
    <row r="220" spans="1:3">
      <c r="A220" s="14" t="s">
        <v>483</v>
      </c>
      <c r="B220" s="17">
        <v>-55350</v>
      </c>
      <c r="C220" s="16">
        <v>-1E-4</v>
      </c>
    </row>
    <row r="221" spans="1:3">
      <c r="A221" s="14" t="s">
        <v>369</v>
      </c>
      <c r="B221" s="17">
        <v>5186163.63</v>
      </c>
      <c r="C221" s="16">
        <v>6.3E-3</v>
      </c>
    </row>
    <row r="222" spans="1:3">
      <c r="A222" s="14" t="s">
        <v>751</v>
      </c>
      <c r="B222" s="17">
        <v>8515923.7200000007</v>
      </c>
      <c r="C222" s="16">
        <v>1.03E-2</v>
      </c>
    </row>
    <row r="223" spans="1:3">
      <c r="A223" s="14" t="s">
        <v>331</v>
      </c>
      <c r="B223" s="17">
        <v>3310956.2</v>
      </c>
      <c r="C223" s="16">
        <v>4.0000000000000001E-3</v>
      </c>
    </row>
    <row r="224" spans="1:3">
      <c r="A224" s="14" t="s">
        <v>767</v>
      </c>
      <c r="B224" s="17">
        <v>-9475602.2100000009</v>
      </c>
      <c r="C224" s="16">
        <v>-1.14E-2</v>
      </c>
    </row>
    <row r="226" spans="1:3">
      <c r="A226" s="13" t="s">
        <v>17</v>
      </c>
    </row>
    <row r="227" spans="1:3">
      <c r="A227" s="13" t="s">
        <v>18</v>
      </c>
    </row>
    <row r="228" spans="1:3">
      <c r="A228" s="14" t="s">
        <v>19</v>
      </c>
      <c r="B228" s="15">
        <v>242491</v>
      </c>
    </row>
    <row r="229" spans="1:3">
      <c r="A229" s="14" t="s">
        <v>313</v>
      </c>
      <c r="B229" s="17">
        <v>-36812.300000000003</v>
      </c>
      <c r="C229" s="16">
        <v>0</v>
      </c>
    </row>
    <row r="230" spans="1:3">
      <c r="A230" s="14" t="s">
        <v>768</v>
      </c>
      <c r="B230" s="17">
        <v>-8111104.25</v>
      </c>
      <c r="C230" s="16">
        <v>-9.7999999999999997E-3</v>
      </c>
    </row>
    <row r="231" spans="1:3">
      <c r="A231" s="14" t="s">
        <v>370</v>
      </c>
      <c r="B231" s="17">
        <v>2689688.9</v>
      </c>
      <c r="C231" s="16">
        <v>3.2000000000000002E-3</v>
      </c>
    </row>
    <row r="232" spans="1:3">
      <c r="A232" s="14" t="s">
        <v>371</v>
      </c>
      <c r="B232" s="17">
        <v>3815181.35</v>
      </c>
      <c r="C232" s="16">
        <v>4.5999999999999999E-3</v>
      </c>
    </row>
    <row r="233" spans="1:3">
      <c r="A233" s="14" t="s">
        <v>755</v>
      </c>
      <c r="B233" s="17">
        <v>56273.5</v>
      </c>
      <c r="C233" s="16">
        <v>1E-4</v>
      </c>
    </row>
    <row r="234" spans="1:3">
      <c r="A234" s="14" t="s">
        <v>769</v>
      </c>
      <c r="B234" s="17">
        <v>40791</v>
      </c>
      <c r="C234" s="16">
        <v>0</v>
      </c>
    </row>
    <row r="235" spans="1:3">
      <c r="A235" s="14" t="s">
        <v>329</v>
      </c>
      <c r="B235" s="17">
        <v>335979.95</v>
      </c>
      <c r="C235" s="16">
        <v>4.0000000000000002E-4</v>
      </c>
    </row>
    <row r="236" spans="1:3">
      <c r="A236" s="14" t="s">
        <v>749</v>
      </c>
      <c r="B236" s="17">
        <v>9221</v>
      </c>
      <c r="C236" s="16">
        <v>0</v>
      </c>
    </row>
    <row r="237" spans="1:3">
      <c r="A237" s="14" t="s">
        <v>330</v>
      </c>
      <c r="B237" s="17">
        <v>562800</v>
      </c>
      <c r="C237" s="16">
        <v>6.9999999999999999E-4</v>
      </c>
    </row>
    <row r="238" spans="1:3">
      <c r="A238" s="14" t="s">
        <v>228</v>
      </c>
      <c r="B238" s="17">
        <v>12882763.75</v>
      </c>
      <c r="C238" s="16">
        <v>1.55E-2</v>
      </c>
    </row>
    <row r="239" spans="1:3">
      <c r="A239" s="14" t="s">
        <v>418</v>
      </c>
      <c r="B239" s="17">
        <v>-217800</v>
      </c>
      <c r="C239" s="16">
        <v>-2.9999999999999997E-4</v>
      </c>
    </row>
    <row r="240" spans="1:3">
      <c r="A240" s="14" t="s">
        <v>386</v>
      </c>
      <c r="B240" s="17">
        <v>-1082600</v>
      </c>
      <c r="C240" s="16">
        <v>-1.2999999999999999E-3</v>
      </c>
    </row>
    <row r="241" spans="1:3">
      <c r="A241" s="14" t="s">
        <v>406</v>
      </c>
      <c r="B241" s="17">
        <v>407781.9</v>
      </c>
      <c r="C241" s="16">
        <v>5.0000000000000001E-4</v>
      </c>
    </row>
    <row r="242" spans="1:3">
      <c r="A242" s="14" t="s">
        <v>491</v>
      </c>
      <c r="B242" s="17">
        <v>25000</v>
      </c>
      <c r="C242" s="16">
        <v>0</v>
      </c>
    </row>
    <row r="243" spans="1:3">
      <c r="A243" s="14" t="s">
        <v>347</v>
      </c>
      <c r="B243" s="17">
        <v>609320.71</v>
      </c>
      <c r="C243" s="16">
        <v>6.9999999999999999E-4</v>
      </c>
    </row>
    <row r="244" spans="1:3">
      <c r="A244" s="14" t="s">
        <v>387</v>
      </c>
      <c r="B244" s="17">
        <v>-29260</v>
      </c>
      <c r="C244" s="16">
        <v>0</v>
      </c>
    </row>
    <row r="245" spans="1:3">
      <c r="A245" s="14" t="s">
        <v>417</v>
      </c>
      <c r="B245" s="17">
        <v>-1935703.22</v>
      </c>
      <c r="C245" s="16">
        <v>-2.3E-3</v>
      </c>
    </row>
    <row r="246" spans="1:3">
      <c r="A246" s="14" t="s">
        <v>415</v>
      </c>
      <c r="B246" s="17">
        <v>-3675640.1</v>
      </c>
      <c r="C246" s="16">
        <v>-4.4000000000000003E-3</v>
      </c>
    </row>
    <row r="247" spans="1:3">
      <c r="A247" s="14" t="s">
        <v>506</v>
      </c>
      <c r="B247" s="17">
        <v>-513210.83</v>
      </c>
      <c r="C247" s="16">
        <v>-5.9999999999999995E-4</v>
      </c>
    </row>
    <row r="248" spans="1:3">
      <c r="A248" s="14" t="s">
        <v>413</v>
      </c>
      <c r="B248" s="17">
        <v>128700</v>
      </c>
      <c r="C248" s="16">
        <v>2.0000000000000001E-4</v>
      </c>
    </row>
    <row r="249" spans="1:3">
      <c r="A249" s="14" t="s">
        <v>505</v>
      </c>
      <c r="B249" s="17">
        <v>-4618897.51</v>
      </c>
      <c r="C249" s="16">
        <v>-5.5999999999999999E-3</v>
      </c>
    </row>
    <row r="250" spans="1:3">
      <c r="A250" s="14" t="s">
        <v>405</v>
      </c>
      <c r="B250" s="17">
        <v>9420</v>
      </c>
      <c r="C250" s="16">
        <v>0</v>
      </c>
    </row>
    <row r="251" spans="1:3">
      <c r="A251" s="14" t="s">
        <v>377</v>
      </c>
      <c r="B251" s="17">
        <v>-1888443</v>
      </c>
      <c r="C251" s="16">
        <v>-2.3E-3</v>
      </c>
    </row>
    <row r="252" spans="1:3">
      <c r="A252" s="14" t="s">
        <v>402</v>
      </c>
      <c r="B252" s="17">
        <v>40000000</v>
      </c>
      <c r="C252" s="16">
        <v>4.82E-2</v>
      </c>
    </row>
    <row r="253" spans="1:3">
      <c r="A253" s="14" t="s">
        <v>400</v>
      </c>
      <c r="B253" s="17">
        <v>1863304.15</v>
      </c>
      <c r="C253" s="16">
        <v>2.2000000000000001E-3</v>
      </c>
    </row>
    <row r="254" spans="1:3">
      <c r="A254" s="14" t="s">
        <v>408</v>
      </c>
      <c r="B254" s="17">
        <v>1309210.6000000001</v>
      </c>
      <c r="C254" s="16">
        <v>1.6000000000000001E-3</v>
      </c>
    </row>
    <row r="255" spans="1:3">
      <c r="A255" s="14" t="s">
        <v>372</v>
      </c>
      <c r="B255" s="17">
        <v>704272.89</v>
      </c>
      <c r="C255" s="16">
        <v>8.0000000000000004E-4</v>
      </c>
    </row>
    <row r="256" spans="1:3">
      <c r="A256" s="14" t="s">
        <v>419</v>
      </c>
      <c r="B256" s="17">
        <v>42645443.659999996</v>
      </c>
      <c r="C256" s="16">
        <v>5.1400000000000001E-2</v>
      </c>
    </row>
    <row r="257" spans="1:3">
      <c r="A257" s="14" t="s">
        <v>484</v>
      </c>
      <c r="B257" s="14">
        <v>-327.56</v>
      </c>
      <c r="C257" s="16">
        <v>0</v>
      </c>
    </row>
    <row r="258" spans="1:3">
      <c r="A258" s="14" t="s">
        <v>404</v>
      </c>
      <c r="B258" s="17">
        <v>7847.4</v>
      </c>
      <c r="C258" s="16">
        <v>0</v>
      </c>
    </row>
    <row r="259" spans="1:3">
      <c r="A259" s="14" t="s">
        <v>414</v>
      </c>
      <c r="B259" s="17">
        <v>-33080760.870000001</v>
      </c>
      <c r="C259" s="16">
        <v>-3.9899999999999998E-2</v>
      </c>
    </row>
    <row r="260" spans="1:3">
      <c r="A260" s="14" t="s">
        <v>382</v>
      </c>
      <c r="B260" s="17">
        <v>-539639.4</v>
      </c>
      <c r="C260" s="16">
        <v>-6.9999999999999999E-4</v>
      </c>
    </row>
    <row r="261" spans="1:3">
      <c r="A261" s="14" t="s">
        <v>748</v>
      </c>
      <c r="B261" s="17">
        <v>-22723391.440000001</v>
      </c>
      <c r="C261" s="16">
        <v>-2.7400000000000001E-2</v>
      </c>
    </row>
    <row r="262" spans="1:3">
      <c r="A262" s="14" t="s">
        <v>770</v>
      </c>
      <c r="B262" s="17">
        <v>-1191091</v>
      </c>
      <c r="C262" s="16">
        <v>-1.4E-3</v>
      </c>
    </row>
    <row r="263" spans="1:3">
      <c r="A263" s="14" t="s">
        <v>342</v>
      </c>
      <c r="B263" s="17">
        <v>232857.27</v>
      </c>
      <c r="C263" s="16">
        <v>2.9999999999999997E-4</v>
      </c>
    </row>
    <row r="264" spans="1:3">
      <c r="A264" s="14" t="s">
        <v>747</v>
      </c>
      <c r="B264" s="17">
        <v>7437668</v>
      </c>
      <c r="C264" s="16">
        <v>8.9999999999999993E-3</v>
      </c>
    </row>
    <row r="265" spans="1:3">
      <c r="A265" s="14" t="s">
        <v>389</v>
      </c>
      <c r="B265" s="17">
        <v>-949689.03</v>
      </c>
      <c r="C265" s="16">
        <v>-1.1000000000000001E-3</v>
      </c>
    </row>
    <row r="266" spans="1:3">
      <c r="A266" s="14" t="s">
        <v>771</v>
      </c>
      <c r="B266" s="17">
        <v>9320</v>
      </c>
      <c r="C266" s="16">
        <v>0</v>
      </c>
    </row>
    <row r="267" spans="1:3">
      <c r="A267" s="14" t="s">
        <v>378</v>
      </c>
      <c r="B267" s="17">
        <v>-209827</v>
      </c>
      <c r="C267" s="16">
        <v>-2.9999999999999997E-4</v>
      </c>
    </row>
    <row r="268" spans="1:3">
      <c r="A268" s="14" t="s">
        <v>379</v>
      </c>
      <c r="B268" s="17">
        <v>-1186187.3999999999</v>
      </c>
      <c r="C268" s="16">
        <v>-1.4E-3</v>
      </c>
    </row>
    <row r="269" spans="1:3">
      <c r="A269" s="14" t="s">
        <v>396</v>
      </c>
      <c r="B269" s="17">
        <v>-2700</v>
      </c>
      <c r="C269" s="16">
        <v>0</v>
      </c>
    </row>
    <row r="270" spans="1:3">
      <c r="A270" s="14" t="s">
        <v>381</v>
      </c>
      <c r="B270" s="17">
        <v>-4856754.5999999996</v>
      </c>
      <c r="C270" s="16">
        <v>-5.8999999999999999E-3</v>
      </c>
    </row>
    <row r="271" spans="1:3">
      <c r="A271" s="14" t="s">
        <v>744</v>
      </c>
      <c r="B271" s="14">
        <v>0</v>
      </c>
      <c r="C271" s="16">
        <v>0</v>
      </c>
    </row>
    <row r="272" spans="1:3">
      <c r="A272" s="14" t="s">
        <v>383</v>
      </c>
      <c r="B272" s="17">
        <v>-1119560</v>
      </c>
      <c r="C272" s="16">
        <v>-1.2999999999999999E-3</v>
      </c>
    </row>
    <row r="273" spans="1:3">
      <c r="A273" s="14" t="s">
        <v>384</v>
      </c>
      <c r="B273" s="17">
        <v>-505009.47</v>
      </c>
      <c r="C273" s="16">
        <v>-5.9999999999999995E-4</v>
      </c>
    </row>
    <row r="274" spans="1:3">
      <c r="A274" s="14" t="s">
        <v>407</v>
      </c>
      <c r="B274" s="14">
        <v>-635.05999999999995</v>
      </c>
      <c r="C274" s="16">
        <v>0</v>
      </c>
    </row>
    <row r="275" spans="1:3">
      <c r="A275" s="14" t="s">
        <v>388</v>
      </c>
      <c r="B275" s="17">
        <v>-633126.02</v>
      </c>
      <c r="C275" s="16">
        <v>-8.0000000000000004E-4</v>
      </c>
    </row>
    <row r="276" spans="1:3">
      <c r="A276" s="14" t="s">
        <v>420</v>
      </c>
      <c r="B276" s="17">
        <v>-5715.54</v>
      </c>
      <c r="C276" s="16">
        <v>0</v>
      </c>
    </row>
    <row r="277" spans="1:3">
      <c r="A277" s="14" t="s">
        <v>390</v>
      </c>
      <c r="B277" s="17">
        <v>-40347.599999999999</v>
      </c>
      <c r="C277" s="16">
        <v>0</v>
      </c>
    </row>
    <row r="278" spans="1:3">
      <c r="A278" s="14" t="s">
        <v>499</v>
      </c>
      <c r="B278" s="17">
        <v>-15676</v>
      </c>
      <c r="C278" s="16">
        <v>0</v>
      </c>
    </row>
    <row r="279" spans="1:3">
      <c r="A279" s="14" t="s">
        <v>500</v>
      </c>
      <c r="B279" s="17">
        <v>-131902</v>
      </c>
      <c r="C279" s="16">
        <v>-2.0000000000000001E-4</v>
      </c>
    </row>
    <row r="280" spans="1:3">
      <c r="A280" s="14" t="s">
        <v>501</v>
      </c>
      <c r="B280" s="17">
        <v>-1257500</v>
      </c>
      <c r="C280" s="16">
        <v>-1.5E-3</v>
      </c>
    </row>
    <row r="281" spans="1:3">
      <c r="A281" s="14" t="s">
        <v>380</v>
      </c>
      <c r="B281" s="17">
        <v>-131798.6</v>
      </c>
      <c r="C281" s="16">
        <v>-2.0000000000000001E-4</v>
      </c>
    </row>
    <row r="283" spans="1:3">
      <c r="A283" s="13" t="s">
        <v>17</v>
      </c>
    </row>
    <row r="284" spans="1:3">
      <c r="A284" s="13" t="s">
        <v>18</v>
      </c>
    </row>
    <row r="285" spans="1:3">
      <c r="A285" s="14" t="s">
        <v>19</v>
      </c>
      <c r="B285" s="15">
        <v>242491</v>
      </c>
    </row>
    <row r="286" spans="1:3">
      <c r="A286" s="14" t="s">
        <v>239</v>
      </c>
      <c r="B286" s="17">
        <v>-7462</v>
      </c>
      <c r="C286" s="16">
        <v>0</v>
      </c>
    </row>
    <row r="287" spans="1:3">
      <c r="A287" s="14" t="s">
        <v>318</v>
      </c>
      <c r="B287" s="17">
        <v>-199361.22</v>
      </c>
      <c r="C287" s="16">
        <v>-2.0000000000000001E-4</v>
      </c>
    </row>
    <row r="288" spans="1:3">
      <c r="A288" s="14" t="s">
        <v>240</v>
      </c>
      <c r="B288" s="17">
        <v>-22991654.460000001</v>
      </c>
      <c r="C288" s="16">
        <v>-2.7699999999999999E-2</v>
      </c>
    </row>
    <row r="289" spans="1:3">
      <c r="A289" s="14" t="s">
        <v>274</v>
      </c>
      <c r="B289" s="17">
        <v>-36915</v>
      </c>
      <c r="C289" s="16">
        <v>0</v>
      </c>
    </row>
    <row r="290" spans="1:3">
      <c r="A290" s="14" t="s">
        <v>242</v>
      </c>
      <c r="B290" s="17">
        <v>-8065564.0999999996</v>
      </c>
      <c r="C290" s="16">
        <v>-9.7000000000000003E-3</v>
      </c>
    </row>
    <row r="291" spans="1:3">
      <c r="A291" s="14" t="s">
        <v>231</v>
      </c>
      <c r="B291" s="17">
        <v>-3154279.25</v>
      </c>
      <c r="C291" s="16">
        <v>-3.8E-3</v>
      </c>
    </row>
    <row r="292" spans="1:3">
      <c r="A292" s="14" t="s">
        <v>244</v>
      </c>
      <c r="B292" s="17">
        <v>-874528.5</v>
      </c>
      <c r="C292" s="16">
        <v>-1.1000000000000001E-3</v>
      </c>
    </row>
    <row r="293" spans="1:3">
      <c r="A293" s="14" t="s">
        <v>245</v>
      </c>
      <c r="B293" s="17">
        <v>-28500</v>
      </c>
      <c r="C293" s="16">
        <v>0</v>
      </c>
    </row>
    <row r="294" spans="1:3">
      <c r="A294" s="14" t="s">
        <v>246</v>
      </c>
      <c r="B294" s="17">
        <v>-184703.46</v>
      </c>
      <c r="C294" s="16">
        <v>-2.0000000000000001E-4</v>
      </c>
    </row>
    <row r="295" spans="1:3">
      <c r="A295" s="14" t="s">
        <v>238</v>
      </c>
      <c r="B295" s="17">
        <v>-8464.7000000000007</v>
      </c>
      <c r="C295" s="16">
        <v>0</v>
      </c>
    </row>
    <row r="296" spans="1:3">
      <c r="A296" s="14" t="s">
        <v>485</v>
      </c>
      <c r="B296" s="17">
        <v>-36600</v>
      </c>
      <c r="C296" s="16">
        <v>0</v>
      </c>
    </row>
    <row r="297" spans="1:3">
      <c r="A297" s="14" t="s">
        <v>237</v>
      </c>
      <c r="B297" s="17">
        <v>-34281.379999999997</v>
      </c>
      <c r="C297" s="16">
        <v>0</v>
      </c>
    </row>
    <row r="298" spans="1:3">
      <c r="A298" s="14" t="s">
        <v>278</v>
      </c>
      <c r="B298" s="17">
        <v>-59325</v>
      </c>
      <c r="C298" s="16">
        <v>-1E-4</v>
      </c>
    </row>
    <row r="299" spans="1:3">
      <c r="A299" s="14" t="s">
        <v>229</v>
      </c>
      <c r="B299" s="17">
        <v>9077205.4000000004</v>
      </c>
      <c r="C299" s="16">
        <v>1.09E-2</v>
      </c>
    </row>
    <row r="300" spans="1:3">
      <c r="A300" s="14" t="s">
        <v>256</v>
      </c>
      <c r="B300" s="17">
        <v>-2709</v>
      </c>
      <c r="C300" s="16">
        <v>0</v>
      </c>
    </row>
    <row r="301" spans="1:3">
      <c r="A301" s="14" t="s">
        <v>474</v>
      </c>
      <c r="B301" s="17">
        <v>-410674</v>
      </c>
      <c r="C301" s="16">
        <v>-5.0000000000000001E-4</v>
      </c>
    </row>
    <row r="302" spans="1:3">
      <c r="A302" s="14" t="s">
        <v>475</v>
      </c>
      <c r="B302" s="14">
        <v>-515</v>
      </c>
      <c r="C302" s="16">
        <v>0</v>
      </c>
    </row>
    <row r="303" spans="1:3">
      <c r="A303" s="14" t="s">
        <v>259</v>
      </c>
      <c r="B303" s="17">
        <v>-356029.03</v>
      </c>
      <c r="C303" s="16">
        <v>-4.0000000000000002E-4</v>
      </c>
    </row>
    <row r="304" spans="1:3">
      <c r="A304" s="14" t="s">
        <v>241</v>
      </c>
      <c r="B304" s="17">
        <v>-142795.5</v>
      </c>
      <c r="C304" s="16">
        <v>-2.0000000000000001E-4</v>
      </c>
    </row>
    <row r="305" spans="1:3">
      <c r="A305" s="14" t="s">
        <v>261</v>
      </c>
      <c r="B305" s="17">
        <v>-101890</v>
      </c>
      <c r="C305" s="16">
        <v>-1E-4</v>
      </c>
    </row>
    <row r="306" spans="1:3">
      <c r="A306" s="14" t="s">
        <v>248</v>
      </c>
      <c r="B306" s="17">
        <v>-102920</v>
      </c>
      <c r="C306" s="16">
        <v>-1E-4</v>
      </c>
    </row>
    <row r="307" spans="1:3">
      <c r="A307" s="14" t="s">
        <v>230</v>
      </c>
      <c r="B307" s="17">
        <v>5407</v>
      </c>
      <c r="C307" s="16">
        <v>0</v>
      </c>
    </row>
    <row r="308" spans="1:3">
      <c r="A308" s="14" t="s">
        <v>200</v>
      </c>
      <c r="B308" s="17">
        <v>184560</v>
      </c>
      <c r="C308" s="16">
        <v>2.0000000000000001E-4</v>
      </c>
    </row>
    <row r="309" spans="1:3">
      <c r="A309" s="14" t="s">
        <v>224</v>
      </c>
      <c r="B309" s="17">
        <v>67600</v>
      </c>
      <c r="C309" s="16">
        <v>1E-4</v>
      </c>
    </row>
    <row r="310" spans="1:3">
      <c r="A310" s="14" t="s">
        <v>215</v>
      </c>
      <c r="B310" s="17">
        <v>60018.18</v>
      </c>
      <c r="C310" s="16">
        <v>1E-4</v>
      </c>
    </row>
    <row r="311" spans="1:3">
      <c r="A311" s="14" t="s">
        <v>213</v>
      </c>
      <c r="B311" s="17">
        <v>266125</v>
      </c>
      <c r="C311" s="16">
        <v>2.9999999999999997E-4</v>
      </c>
    </row>
    <row r="312" spans="1:3">
      <c r="A312" s="14" t="s">
        <v>225</v>
      </c>
      <c r="B312" s="17">
        <v>480880.97</v>
      </c>
      <c r="C312" s="16">
        <v>5.9999999999999995E-4</v>
      </c>
    </row>
    <row r="313" spans="1:3">
      <c r="A313" s="14" t="s">
        <v>226</v>
      </c>
      <c r="B313" s="17">
        <v>442070.5</v>
      </c>
      <c r="C313" s="16">
        <v>5.0000000000000001E-4</v>
      </c>
    </row>
    <row r="314" spans="1:3">
      <c r="A314" s="14" t="s">
        <v>220</v>
      </c>
      <c r="B314" s="17">
        <v>1588408.75</v>
      </c>
      <c r="C314" s="16">
        <v>1.9E-3</v>
      </c>
    </row>
    <row r="315" spans="1:3">
      <c r="A315" s="14" t="s">
        <v>227</v>
      </c>
      <c r="B315" s="17">
        <v>3739424.5</v>
      </c>
      <c r="C315" s="16">
        <v>4.4999999999999997E-3</v>
      </c>
    </row>
    <row r="316" spans="1:3">
      <c r="A316" s="14" t="s">
        <v>348</v>
      </c>
      <c r="B316" s="17">
        <v>-64412.5</v>
      </c>
      <c r="C316" s="16">
        <v>-1E-4</v>
      </c>
    </row>
    <row r="317" spans="1:3">
      <c r="A317" s="14" t="s">
        <v>469</v>
      </c>
      <c r="B317" s="17">
        <v>75616</v>
      </c>
      <c r="C317" s="16">
        <v>1E-4</v>
      </c>
    </row>
    <row r="318" spans="1:3">
      <c r="A318" s="14" t="s">
        <v>262</v>
      </c>
      <c r="B318" s="14">
        <v>-810</v>
      </c>
      <c r="C318" s="16">
        <v>0</v>
      </c>
    </row>
    <row r="319" spans="1:3">
      <c r="A319" s="14" t="s">
        <v>197</v>
      </c>
      <c r="B319" s="17">
        <v>1898628.25</v>
      </c>
      <c r="C319" s="16">
        <v>2.3E-3</v>
      </c>
    </row>
    <row r="320" spans="1:3">
      <c r="A320" s="14" t="s">
        <v>254</v>
      </c>
      <c r="B320" s="17">
        <v>-235276.54</v>
      </c>
      <c r="C320" s="16">
        <v>-2.9999999999999997E-4</v>
      </c>
    </row>
    <row r="321" spans="1:3">
      <c r="A321" s="14" t="s">
        <v>206</v>
      </c>
      <c r="B321" s="17">
        <v>30279</v>
      </c>
      <c r="C321" s="16">
        <v>0</v>
      </c>
    </row>
    <row r="322" spans="1:3">
      <c r="A322" s="14" t="s">
        <v>265</v>
      </c>
      <c r="B322" s="17">
        <v>-7850146.9299999997</v>
      </c>
      <c r="C322" s="16">
        <v>-9.4999999999999998E-3</v>
      </c>
    </row>
    <row r="323" spans="1:3">
      <c r="A323" s="14" t="s">
        <v>233</v>
      </c>
      <c r="B323" s="17">
        <v>-2367445</v>
      </c>
      <c r="C323" s="16">
        <v>-2.8999999999999998E-3</v>
      </c>
    </row>
    <row r="324" spans="1:3">
      <c r="A324" s="14" t="s">
        <v>234</v>
      </c>
      <c r="B324" s="14">
        <v>-102</v>
      </c>
      <c r="C324" s="16">
        <v>0</v>
      </c>
    </row>
    <row r="325" spans="1:3">
      <c r="A325" s="14" t="s">
        <v>235</v>
      </c>
      <c r="B325" s="17">
        <v>-1731576.78</v>
      </c>
      <c r="C325" s="16">
        <v>-2.0999999999999999E-3</v>
      </c>
    </row>
    <row r="326" spans="1:3">
      <c r="A326" s="14" t="s">
        <v>236</v>
      </c>
      <c r="B326" s="17">
        <v>-220312.57</v>
      </c>
      <c r="C326" s="16">
        <v>-2.9999999999999997E-4</v>
      </c>
    </row>
    <row r="327" spans="1:3">
      <c r="A327" s="14" t="s">
        <v>470</v>
      </c>
      <c r="B327" s="17">
        <v>12219.5</v>
      </c>
      <c r="C327" s="16">
        <v>0</v>
      </c>
    </row>
    <row r="328" spans="1:3">
      <c r="A328" s="14" t="s">
        <v>253</v>
      </c>
      <c r="B328" s="17">
        <v>-7157434.5</v>
      </c>
      <c r="C328" s="16">
        <v>-8.6E-3</v>
      </c>
    </row>
    <row r="329" spans="1:3">
      <c r="A329" s="14" t="s">
        <v>283</v>
      </c>
      <c r="B329" s="17">
        <v>-1668854.32</v>
      </c>
      <c r="C329" s="16">
        <v>-2E-3</v>
      </c>
    </row>
    <row r="330" spans="1:3">
      <c r="A330" s="14" t="s">
        <v>260</v>
      </c>
      <c r="B330" s="17">
        <v>-3200</v>
      </c>
      <c r="C330" s="16">
        <v>0</v>
      </c>
    </row>
    <row r="331" spans="1:3">
      <c r="A331" s="14" t="s">
        <v>772</v>
      </c>
      <c r="B331" s="17">
        <v>-252352</v>
      </c>
      <c r="C331" s="16">
        <v>-2.9999999999999997E-4</v>
      </c>
    </row>
    <row r="332" spans="1:3">
      <c r="A332" s="14" t="s">
        <v>300</v>
      </c>
      <c r="B332" s="17">
        <v>-60018.18</v>
      </c>
      <c r="C332" s="16">
        <v>-1E-4</v>
      </c>
    </row>
    <row r="333" spans="1:3">
      <c r="A333" s="14" t="s">
        <v>439</v>
      </c>
      <c r="B333" s="17">
        <v>-40000000</v>
      </c>
      <c r="C333" s="16">
        <v>-4.82E-2</v>
      </c>
    </row>
    <row r="334" spans="1:3">
      <c r="A334" s="14" t="s">
        <v>214</v>
      </c>
      <c r="B334" s="17">
        <v>-140533.01999999999</v>
      </c>
      <c r="C334" s="16">
        <v>-2.0000000000000001E-4</v>
      </c>
    </row>
    <row r="335" spans="1:3">
      <c r="A335" s="14" t="s">
        <v>433</v>
      </c>
      <c r="B335" s="17">
        <v>-193920</v>
      </c>
      <c r="C335" s="16">
        <v>-2.0000000000000001E-4</v>
      </c>
    </row>
    <row r="336" spans="1:3">
      <c r="A336" s="14" t="s">
        <v>316</v>
      </c>
      <c r="B336" s="17">
        <v>-2102145.73</v>
      </c>
      <c r="C336" s="16">
        <v>-2.5000000000000001E-3</v>
      </c>
    </row>
    <row r="337" spans="1:3">
      <c r="A337" s="14" t="s">
        <v>277</v>
      </c>
      <c r="B337" s="17">
        <v>-313985</v>
      </c>
      <c r="C337" s="16">
        <v>-4.0000000000000002E-4</v>
      </c>
    </row>
    <row r="338" spans="1:3">
      <c r="A338" s="14" t="s">
        <v>304</v>
      </c>
      <c r="B338" s="17">
        <v>-148020</v>
      </c>
      <c r="C338" s="16">
        <v>-2.0000000000000001E-4</v>
      </c>
    </row>
    <row r="340" spans="1:3">
      <c r="A340" s="13" t="s">
        <v>17</v>
      </c>
    </row>
    <row r="341" spans="1:3">
      <c r="A341" s="13" t="s">
        <v>18</v>
      </c>
    </row>
    <row r="342" spans="1:3">
      <c r="A342" s="14" t="s">
        <v>19</v>
      </c>
      <c r="B342" s="15">
        <v>242491</v>
      </c>
    </row>
    <row r="343" spans="1:3">
      <c r="A343" s="14" t="s">
        <v>317</v>
      </c>
      <c r="B343" s="17">
        <v>-100649.78</v>
      </c>
      <c r="C343" s="16">
        <v>-1E-4</v>
      </c>
    </row>
    <row r="344" spans="1:3">
      <c r="A344" s="14" t="s">
        <v>289</v>
      </c>
      <c r="B344" s="17">
        <v>-795270.5</v>
      </c>
      <c r="C344" s="16">
        <v>-1E-3</v>
      </c>
    </row>
    <row r="345" spans="1:3">
      <c r="A345" s="14" t="s">
        <v>326</v>
      </c>
      <c r="B345" s="17">
        <v>-420428</v>
      </c>
      <c r="C345" s="16">
        <v>-5.0000000000000001E-4</v>
      </c>
    </row>
    <row r="346" spans="1:3">
      <c r="A346" s="14" t="s">
        <v>305</v>
      </c>
      <c r="B346" s="17">
        <v>-30000</v>
      </c>
      <c r="C346" s="16">
        <v>0</v>
      </c>
    </row>
    <row r="347" spans="1:3">
      <c r="A347" s="14" t="s">
        <v>306</v>
      </c>
      <c r="B347" s="17">
        <v>-740000</v>
      </c>
      <c r="C347" s="16">
        <v>-8.9999999999999998E-4</v>
      </c>
    </row>
    <row r="348" spans="1:3">
      <c r="A348" s="14" t="s">
        <v>307</v>
      </c>
      <c r="B348" s="17">
        <v>-40000</v>
      </c>
      <c r="C348" s="16">
        <v>0</v>
      </c>
    </row>
    <row r="349" spans="1:3">
      <c r="A349" s="14" t="s">
        <v>308</v>
      </c>
      <c r="B349" s="17">
        <v>-90000</v>
      </c>
      <c r="C349" s="16">
        <v>-1E-4</v>
      </c>
    </row>
    <row r="350" spans="1:3">
      <c r="A350" s="14" t="s">
        <v>319</v>
      </c>
      <c r="B350" s="17">
        <v>-96856.37</v>
      </c>
      <c r="C350" s="16">
        <v>-1E-4</v>
      </c>
    </row>
    <row r="351" spans="1:3">
      <c r="A351" s="14" t="s">
        <v>310</v>
      </c>
      <c r="B351" s="17">
        <v>-419743.23</v>
      </c>
      <c r="C351" s="16">
        <v>-5.0000000000000001E-4</v>
      </c>
    </row>
    <row r="352" spans="1:3">
      <c r="A352" s="14" t="s">
        <v>311</v>
      </c>
      <c r="B352" s="17">
        <v>-2763499.74</v>
      </c>
      <c r="C352" s="16">
        <v>-3.3E-3</v>
      </c>
    </row>
    <row r="353" spans="1:3">
      <c r="A353" s="14" t="s">
        <v>758</v>
      </c>
      <c r="B353" s="17">
        <v>-2452</v>
      </c>
      <c r="C353" s="16">
        <v>0</v>
      </c>
    </row>
    <row r="354" spans="1:3">
      <c r="A354" s="14" t="s">
        <v>264</v>
      </c>
      <c r="B354" s="17">
        <v>-1263920</v>
      </c>
      <c r="C354" s="16">
        <v>-1.5E-3</v>
      </c>
    </row>
    <row r="355" spans="1:3">
      <c r="A355" s="14" t="s">
        <v>275</v>
      </c>
      <c r="B355" s="17">
        <v>-420246</v>
      </c>
      <c r="C355" s="16">
        <v>-5.0000000000000001E-4</v>
      </c>
    </row>
    <row r="356" spans="1:3">
      <c r="A356" s="14" t="s">
        <v>266</v>
      </c>
      <c r="B356" s="17">
        <v>-73800</v>
      </c>
      <c r="C356" s="16">
        <v>-1E-4</v>
      </c>
    </row>
    <row r="357" spans="1:3">
      <c r="A357" s="14" t="s">
        <v>255</v>
      </c>
      <c r="B357" s="17">
        <v>-1660000</v>
      </c>
      <c r="C357" s="16">
        <v>-2E-3</v>
      </c>
    </row>
    <row r="358" spans="1:3">
      <c r="A358" s="14" t="s">
        <v>268</v>
      </c>
      <c r="B358" s="17">
        <v>-503354.4</v>
      </c>
      <c r="C358" s="16">
        <v>-5.9999999999999995E-4</v>
      </c>
    </row>
    <row r="359" spans="1:3">
      <c r="A359" s="14" t="s">
        <v>269</v>
      </c>
      <c r="B359" s="17">
        <v>-34790</v>
      </c>
      <c r="C359" s="16">
        <v>0</v>
      </c>
    </row>
    <row r="360" spans="1:3">
      <c r="A360" s="14" t="s">
        <v>479</v>
      </c>
      <c r="B360" s="17">
        <v>-26612.5</v>
      </c>
      <c r="C360" s="16">
        <v>0</v>
      </c>
    </row>
    <row r="361" spans="1:3">
      <c r="A361" s="14" t="s">
        <v>272</v>
      </c>
      <c r="B361" s="17">
        <v>-3150</v>
      </c>
      <c r="C361" s="16">
        <v>0</v>
      </c>
    </row>
    <row r="362" spans="1:3">
      <c r="A362" s="14" t="s">
        <v>314</v>
      </c>
      <c r="B362" s="17">
        <v>-5723.8</v>
      </c>
      <c r="C362" s="16">
        <v>0</v>
      </c>
    </row>
    <row r="363" spans="1:3">
      <c r="A363" s="14" t="s">
        <v>263</v>
      </c>
      <c r="B363" s="17">
        <v>-43435</v>
      </c>
      <c r="C363" s="16">
        <v>-1E-4</v>
      </c>
    </row>
    <row r="364" spans="1:3">
      <c r="A364" s="14" t="s">
        <v>280</v>
      </c>
      <c r="B364" s="17">
        <v>-1830.55</v>
      </c>
      <c r="C364" s="16">
        <v>0</v>
      </c>
    </row>
    <row r="365" spans="1:3">
      <c r="A365" s="14" t="s">
        <v>521</v>
      </c>
      <c r="B365" s="17">
        <v>-12265.06</v>
      </c>
      <c r="C365" s="16">
        <v>0</v>
      </c>
    </row>
    <row r="366" spans="1:3">
      <c r="A366" s="14" t="s">
        <v>320</v>
      </c>
      <c r="B366" s="17">
        <v>-19741.240000000002</v>
      </c>
      <c r="C366" s="16">
        <v>0</v>
      </c>
    </row>
    <row r="367" spans="1:3">
      <c r="A367" s="14" t="s">
        <v>321</v>
      </c>
      <c r="B367" s="17">
        <v>-75199.97</v>
      </c>
      <c r="C367" s="16">
        <v>-1E-4</v>
      </c>
    </row>
    <row r="368" spans="1:3">
      <c r="A368" s="14" t="s">
        <v>322</v>
      </c>
      <c r="B368" s="17">
        <v>-176517.48</v>
      </c>
      <c r="C368" s="16">
        <v>-2.0000000000000001E-4</v>
      </c>
    </row>
    <row r="369" spans="1:3">
      <c r="A369" s="14" t="s">
        <v>323</v>
      </c>
      <c r="B369" s="17">
        <v>-85401.51</v>
      </c>
      <c r="C369" s="16">
        <v>-1E-4</v>
      </c>
    </row>
    <row r="370" spans="1:3">
      <c r="A370" s="14" t="s">
        <v>324</v>
      </c>
      <c r="B370" s="14">
        <v>0</v>
      </c>
      <c r="C370" s="16">
        <v>0</v>
      </c>
    </row>
    <row r="371" spans="1:3">
      <c r="A371" s="14" t="s">
        <v>325</v>
      </c>
      <c r="B371" s="17">
        <v>-77226.69</v>
      </c>
      <c r="C371" s="16">
        <v>-1E-4</v>
      </c>
    </row>
    <row r="372" spans="1:3">
      <c r="A372" s="14" t="s">
        <v>291</v>
      </c>
      <c r="B372" s="17">
        <v>-22571.8</v>
      </c>
      <c r="C372" s="16">
        <v>0</v>
      </c>
    </row>
    <row r="373" spans="1:3">
      <c r="A373" s="14" t="s">
        <v>251</v>
      </c>
      <c r="B373" s="17">
        <v>-61588.5</v>
      </c>
      <c r="C373" s="16">
        <v>-1E-4</v>
      </c>
    </row>
    <row r="374" spans="1:3">
      <c r="A374" s="14" t="s">
        <v>271</v>
      </c>
      <c r="B374" s="17">
        <v>-267067</v>
      </c>
      <c r="C374" s="16">
        <v>-2.9999999999999997E-4</v>
      </c>
    </row>
    <row r="375" spans="1:3">
      <c r="A375" s="14" t="s">
        <v>195</v>
      </c>
      <c r="B375" s="18">
        <v>23029068.02</v>
      </c>
      <c r="C375" s="19">
        <v>2.7799999999999998E-2</v>
      </c>
    </row>
    <row r="376" spans="1:3">
      <c r="A376" s="14" t="s">
        <v>421</v>
      </c>
    </row>
    <row r="377" spans="1:3">
      <c r="A377" s="14" t="s">
        <v>422</v>
      </c>
      <c r="B377" s="17">
        <v>11105891.51</v>
      </c>
      <c r="C377" s="16">
        <v>1.34E-2</v>
      </c>
    </row>
    <row r="378" spans="1:3">
      <c r="A378" s="14" t="s">
        <v>423</v>
      </c>
      <c r="B378" s="17">
        <v>-3429802.69</v>
      </c>
      <c r="C378" s="16">
        <v>-4.1000000000000003E-3</v>
      </c>
    </row>
    <row r="379" spans="1:3">
      <c r="A379" s="14" t="s">
        <v>528</v>
      </c>
      <c r="B379" s="17">
        <v>295187368.38</v>
      </c>
      <c r="C379" s="16">
        <v>0.35589999999999999</v>
      </c>
    </row>
    <row r="380" spans="1:3">
      <c r="A380" s="14" t="s">
        <v>421</v>
      </c>
      <c r="B380" s="18">
        <v>302863457.19999999</v>
      </c>
      <c r="C380" s="19">
        <v>0.36520000000000002</v>
      </c>
    </row>
    <row r="381" spans="1:3">
      <c r="A381" s="14" t="s">
        <v>425</v>
      </c>
    </row>
    <row r="382" spans="1:3">
      <c r="A382" s="14" t="s">
        <v>426</v>
      </c>
      <c r="B382" s="17">
        <v>394152517.08999997</v>
      </c>
      <c r="C382" s="16">
        <v>0.4753</v>
      </c>
    </row>
    <row r="383" spans="1:3">
      <c r="A383" s="14" t="s">
        <v>425</v>
      </c>
      <c r="B383" s="18">
        <v>394152517.08999997</v>
      </c>
      <c r="C383" s="19">
        <v>0.4753</v>
      </c>
    </row>
    <row r="384" spans="1:3">
      <c r="A384" s="14" t="s">
        <v>510</v>
      </c>
      <c r="B384" s="18">
        <v>720045042.30999994</v>
      </c>
      <c r="C384" s="19">
        <v>0.86819999999999997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885D5-AD09-4B51-95F3-8B42D6B4B487}">
  <sheetPr>
    <tabColor rgb="FF00B0F0"/>
  </sheetPr>
  <dimension ref="A1:D402"/>
  <sheetViews>
    <sheetView topLeftCell="A145" workbookViewId="0">
      <selection activeCell="G18" sqref="G18"/>
    </sheetView>
  </sheetViews>
  <sheetFormatPr defaultRowHeight="14.25"/>
  <cols>
    <col min="1" max="1" width="55.875" style="106" bestFit="1" customWidth="1"/>
    <col min="2" max="2" width="27.75" style="106" bestFit="1" customWidth="1"/>
    <col min="3" max="3" width="13.5" style="106" bestFit="1" customWidth="1"/>
    <col min="4" max="16384" width="9" style="106"/>
  </cols>
  <sheetData>
    <row r="1" spans="1:4">
      <c r="A1" s="13" t="s">
        <v>17</v>
      </c>
      <c r="B1"/>
      <c r="C1"/>
      <c r="D1"/>
    </row>
    <row r="2" spans="1:4">
      <c r="A2"/>
      <c r="B2" s="13" t="s">
        <v>18</v>
      </c>
      <c r="C2"/>
      <c r="D2"/>
    </row>
    <row r="3" spans="1:4">
      <c r="A3"/>
      <c r="B3" s="14" t="s">
        <v>19</v>
      </c>
      <c r="C3" s="15">
        <v>242522</v>
      </c>
      <c r="D3"/>
    </row>
    <row r="4" spans="1:4">
      <c r="A4" s="14" t="s">
        <v>20</v>
      </c>
      <c r="B4"/>
      <c r="C4"/>
      <c r="D4"/>
    </row>
    <row r="5" spans="1:4">
      <c r="A5" s="14" t="s">
        <v>21</v>
      </c>
      <c r="B5" s="17">
        <v>19633</v>
      </c>
      <c r="C5" s="16">
        <v>0</v>
      </c>
      <c r="D5"/>
    </row>
    <row r="6" spans="1:4">
      <c r="A6" s="14" t="s">
        <v>704</v>
      </c>
      <c r="B6" s="17">
        <v>2327819.71</v>
      </c>
      <c r="C6" s="16">
        <v>2.8999999999999998E-3</v>
      </c>
      <c r="D6"/>
    </row>
    <row r="7" spans="1:4">
      <c r="A7" s="14" t="s">
        <v>445</v>
      </c>
      <c r="B7" s="14">
        <v>0</v>
      </c>
      <c r="C7" s="16">
        <v>0</v>
      </c>
      <c r="D7"/>
    </row>
    <row r="8" spans="1:4">
      <c r="A8" s="14" t="s">
        <v>23</v>
      </c>
      <c r="B8" s="14">
        <v>0</v>
      </c>
      <c r="C8" s="16">
        <v>0</v>
      </c>
      <c r="D8"/>
    </row>
    <row r="9" spans="1:4">
      <c r="A9" s="14" t="s">
        <v>28</v>
      </c>
      <c r="B9" s="17">
        <v>9831903.6799999997</v>
      </c>
      <c r="C9" s="16">
        <v>1.21E-2</v>
      </c>
      <c r="D9"/>
    </row>
    <row r="10" spans="1:4">
      <c r="A10" s="14" t="s">
        <v>29</v>
      </c>
      <c r="B10" s="17">
        <v>2126685.06</v>
      </c>
      <c r="C10" s="16">
        <v>2.5999999999999999E-3</v>
      </c>
      <c r="D10"/>
    </row>
    <row r="11" spans="1:4">
      <c r="A11" s="14" t="s">
        <v>27</v>
      </c>
      <c r="B11" s="17">
        <v>1885185</v>
      </c>
      <c r="C11" s="16">
        <v>2.3E-3</v>
      </c>
      <c r="D11"/>
    </row>
    <row r="12" spans="1:4">
      <c r="A12" s="14" t="s">
        <v>26</v>
      </c>
      <c r="B12" s="17">
        <v>9143632.6899999995</v>
      </c>
      <c r="C12" s="16">
        <v>1.1299999999999999E-2</v>
      </c>
      <c r="D12"/>
    </row>
    <row r="13" spans="1:4">
      <c r="A13" s="14" t="s">
        <v>25</v>
      </c>
      <c r="B13" s="17">
        <v>68419954.530000001</v>
      </c>
      <c r="C13" s="16">
        <v>8.4500000000000006E-2</v>
      </c>
      <c r="D13"/>
    </row>
    <row r="14" spans="1:4">
      <c r="A14" s="13" t="s">
        <v>20</v>
      </c>
      <c r="B14" s="18">
        <v>93754813.670000002</v>
      </c>
      <c r="C14" s="19">
        <v>0.1157</v>
      </c>
    </row>
    <row r="15" spans="1:4">
      <c r="A15" s="14" t="s">
        <v>30</v>
      </c>
      <c r="B15"/>
      <c r="C15"/>
      <c r="D15"/>
    </row>
    <row r="16" spans="1:4">
      <c r="A16" s="14" t="s">
        <v>32</v>
      </c>
      <c r="B16" s="17">
        <v>172092</v>
      </c>
      <c r="C16" s="16">
        <v>2.0000000000000001E-4</v>
      </c>
      <c r="D16"/>
    </row>
    <row r="17" spans="1:4">
      <c r="A17" s="14" t="s">
        <v>713</v>
      </c>
      <c r="B17" s="17">
        <v>147321.75</v>
      </c>
      <c r="C17" s="16">
        <v>2.0000000000000001E-4</v>
      </c>
      <c r="D17"/>
    </row>
    <row r="18" spans="1:4">
      <c r="A18" s="14" t="s">
        <v>707</v>
      </c>
      <c r="B18" s="17">
        <v>13000.5</v>
      </c>
      <c r="C18" s="16">
        <v>0</v>
      </c>
      <c r="D18"/>
    </row>
    <row r="19" spans="1:4">
      <c r="A19" s="14" t="s">
        <v>712</v>
      </c>
      <c r="B19" s="17">
        <v>12902547.699999999</v>
      </c>
      <c r="C19" s="16">
        <v>1.5900000000000001E-2</v>
      </c>
      <c r="D19"/>
    </row>
    <row r="20" spans="1:4">
      <c r="A20" s="14" t="s">
        <v>723</v>
      </c>
      <c r="B20" s="14">
        <v>0</v>
      </c>
      <c r="C20" s="16">
        <v>0</v>
      </c>
      <c r="D20"/>
    </row>
    <row r="21" spans="1:4">
      <c r="A21" s="14" t="s">
        <v>710</v>
      </c>
      <c r="B21" s="17">
        <v>107279</v>
      </c>
      <c r="C21" s="16">
        <v>1E-4</v>
      </c>
      <c r="D21"/>
    </row>
    <row r="22" spans="1:4">
      <c r="A22" s="14" t="s">
        <v>719</v>
      </c>
      <c r="B22" s="17">
        <v>797944.59</v>
      </c>
      <c r="C22" s="16">
        <v>1E-3</v>
      </c>
      <c r="D22"/>
    </row>
    <row r="23" spans="1:4">
      <c r="A23" s="14" t="s">
        <v>708</v>
      </c>
      <c r="B23" s="17">
        <v>779533.25</v>
      </c>
      <c r="C23" s="16">
        <v>1E-3</v>
      </c>
      <c r="D23"/>
    </row>
    <row r="24" spans="1:4">
      <c r="A24" s="14" t="s">
        <v>706</v>
      </c>
      <c r="B24" s="17">
        <v>75616</v>
      </c>
      <c r="C24" s="16">
        <v>1E-4</v>
      </c>
      <c r="D24"/>
    </row>
    <row r="25" spans="1:4">
      <c r="A25" s="14" t="s">
        <v>709</v>
      </c>
      <c r="B25" s="17">
        <v>636271.5</v>
      </c>
      <c r="C25" s="16">
        <v>8.0000000000000004E-4</v>
      </c>
      <c r="D25"/>
    </row>
    <row r="26" spans="1:4">
      <c r="A26" s="14" t="s">
        <v>722</v>
      </c>
      <c r="B26" s="17">
        <v>5749915</v>
      </c>
      <c r="C26" s="16">
        <v>7.1000000000000004E-3</v>
      </c>
      <c r="D26"/>
    </row>
    <row r="27" spans="1:4">
      <c r="A27" s="14" t="s">
        <v>720</v>
      </c>
      <c r="B27" s="17">
        <v>8561941</v>
      </c>
      <c r="C27" s="16">
        <v>1.06E-2</v>
      </c>
      <c r="D27"/>
    </row>
    <row r="28" spans="1:4">
      <c r="A28" s="14" t="s">
        <v>711</v>
      </c>
      <c r="B28" s="17">
        <v>1336437.5</v>
      </c>
      <c r="C28" s="16">
        <v>1.6000000000000001E-3</v>
      </c>
      <c r="D28"/>
    </row>
    <row r="29" spans="1:4">
      <c r="A29" s="14" t="s">
        <v>724</v>
      </c>
      <c r="B29" s="17">
        <v>1500000</v>
      </c>
      <c r="C29" s="16">
        <v>1.9E-3</v>
      </c>
      <c r="D29"/>
    </row>
    <row r="30" spans="1:4">
      <c r="A30" s="14" t="s">
        <v>732</v>
      </c>
      <c r="B30" s="17">
        <v>100193.25</v>
      </c>
      <c r="C30" s="16">
        <v>1E-4</v>
      </c>
      <c r="D30"/>
    </row>
    <row r="31" spans="1:4">
      <c r="A31" s="14" t="s">
        <v>721</v>
      </c>
      <c r="B31" s="17">
        <v>2408613.5</v>
      </c>
      <c r="C31" s="16">
        <v>3.0000000000000001E-3</v>
      </c>
      <c r="D31"/>
    </row>
    <row r="32" spans="1:4">
      <c r="A32" s="14" t="s">
        <v>705</v>
      </c>
      <c r="B32" s="17">
        <v>2086</v>
      </c>
      <c r="C32" s="16">
        <v>0</v>
      </c>
      <c r="D32"/>
    </row>
    <row r="33" spans="1:4">
      <c r="A33" s="14" t="s">
        <v>733</v>
      </c>
      <c r="B33" s="17">
        <v>2116760.5</v>
      </c>
      <c r="C33" s="16">
        <v>2.5999999999999999E-3</v>
      </c>
      <c r="D33"/>
    </row>
    <row r="34" spans="1:4">
      <c r="A34" s="14" t="s">
        <v>726</v>
      </c>
      <c r="B34" s="17">
        <v>38940</v>
      </c>
      <c r="C34" s="16">
        <v>0</v>
      </c>
      <c r="D34"/>
    </row>
    <row r="35" spans="1:4">
      <c r="A35" s="14" t="s">
        <v>727</v>
      </c>
      <c r="B35" s="14">
        <v>0</v>
      </c>
      <c r="C35" s="16">
        <v>0</v>
      </c>
      <c r="D35"/>
    </row>
    <row r="36" spans="1:4">
      <c r="A36" s="14" t="s">
        <v>728</v>
      </c>
      <c r="B36" s="17">
        <v>28031677.579999998</v>
      </c>
      <c r="C36" s="16">
        <v>3.4599999999999999E-2</v>
      </c>
      <c r="D36"/>
    </row>
    <row r="37" spans="1:4">
      <c r="A37" s="14" t="s">
        <v>729</v>
      </c>
      <c r="B37" s="17">
        <v>21750164.5</v>
      </c>
      <c r="C37" s="16">
        <v>2.69E-2</v>
      </c>
      <c r="D37"/>
    </row>
    <row r="38" spans="1:4">
      <c r="A38" s="14" t="s">
        <v>734</v>
      </c>
      <c r="B38" s="17">
        <v>257444</v>
      </c>
      <c r="C38" s="16">
        <v>2.9999999999999997E-4</v>
      </c>
      <c r="D38"/>
    </row>
    <row r="39" spans="1:4">
      <c r="A39" s="14" t="s">
        <v>731</v>
      </c>
      <c r="B39" s="17">
        <v>13490158.1</v>
      </c>
      <c r="C39" s="16">
        <v>1.67E-2</v>
      </c>
      <c r="D39"/>
    </row>
    <row r="40" spans="1:4">
      <c r="A40" s="14" t="s">
        <v>714</v>
      </c>
      <c r="B40" s="17">
        <v>655646</v>
      </c>
      <c r="C40" s="16">
        <v>8.0000000000000004E-4</v>
      </c>
      <c r="D40"/>
    </row>
    <row r="41" spans="1:4">
      <c r="A41" s="14" t="s">
        <v>725</v>
      </c>
      <c r="B41" s="17">
        <v>1240000</v>
      </c>
      <c r="C41" s="16">
        <v>1.5E-3</v>
      </c>
      <c r="D41"/>
    </row>
    <row r="42" spans="1:4">
      <c r="A42" s="14" t="s">
        <v>428</v>
      </c>
      <c r="B42" s="14">
        <v>0</v>
      </c>
      <c r="C42" s="16">
        <v>0</v>
      </c>
      <c r="D42"/>
    </row>
    <row r="43" spans="1:4">
      <c r="A43" s="14" t="s">
        <v>718</v>
      </c>
      <c r="B43" s="17">
        <v>16553</v>
      </c>
      <c r="C43" s="16">
        <v>0</v>
      </c>
      <c r="D43"/>
    </row>
    <row r="44" spans="1:4">
      <c r="A44" s="14" t="s">
        <v>717</v>
      </c>
      <c r="B44" s="17">
        <v>291768.5</v>
      </c>
      <c r="C44" s="16">
        <v>4.0000000000000002E-4</v>
      </c>
      <c r="D44"/>
    </row>
    <row r="45" spans="1:4">
      <c r="A45" s="14" t="s">
        <v>716</v>
      </c>
      <c r="B45" s="17">
        <v>465153.35</v>
      </c>
      <c r="C45" s="16">
        <v>5.9999999999999995E-4</v>
      </c>
      <c r="D45"/>
    </row>
    <row r="46" spans="1:4">
      <c r="A46" s="14" t="s">
        <v>715</v>
      </c>
      <c r="B46" s="17">
        <v>553750</v>
      </c>
      <c r="C46" s="16">
        <v>6.9999999999999999E-4</v>
      </c>
      <c r="D46"/>
    </row>
    <row r="47" spans="1:4">
      <c r="A47" s="14" t="s">
        <v>730</v>
      </c>
      <c r="B47" s="17">
        <v>759540.47</v>
      </c>
      <c r="C47" s="16">
        <v>8.9999999999999998E-4</v>
      </c>
      <c r="D47"/>
    </row>
    <row r="48" spans="1:4">
      <c r="A48" s="14" t="s">
        <v>736</v>
      </c>
      <c r="B48" s="17">
        <v>-2175016.4500000002</v>
      </c>
      <c r="C48" s="16">
        <v>-2.7000000000000001E-3</v>
      </c>
      <c r="D48"/>
    </row>
    <row r="49" spans="1:4">
      <c r="A49" s="14" t="s">
        <v>735</v>
      </c>
      <c r="B49" s="17">
        <v>-211676.05</v>
      </c>
      <c r="C49" s="16">
        <v>-2.9999999999999997E-4</v>
      </c>
      <c r="D49"/>
    </row>
    <row r="50" spans="1:4">
      <c r="A50" s="13" t="s">
        <v>30</v>
      </c>
      <c r="B50" s="18">
        <v>102571656.04000001</v>
      </c>
      <c r="C50" s="19">
        <v>0.12659999999999999</v>
      </c>
    </row>
    <row r="51" spans="1:4">
      <c r="A51" s="14" t="s">
        <v>75</v>
      </c>
      <c r="B51"/>
      <c r="C51"/>
      <c r="D51"/>
    </row>
    <row r="52" spans="1:4">
      <c r="A52" s="14" t="s">
        <v>91</v>
      </c>
      <c r="B52" s="17">
        <v>438094.69</v>
      </c>
      <c r="C52" s="16">
        <v>5.0000000000000001E-4</v>
      </c>
      <c r="D52"/>
    </row>
    <row r="53" spans="1:4">
      <c r="A53" s="14" t="s">
        <v>79</v>
      </c>
      <c r="B53" s="17">
        <v>61534</v>
      </c>
      <c r="C53" s="16">
        <v>1E-4</v>
      </c>
      <c r="D53"/>
    </row>
    <row r="54" spans="1:4">
      <c r="A54" s="14" t="s">
        <v>85</v>
      </c>
      <c r="B54" s="17">
        <v>343164.94</v>
      </c>
      <c r="C54" s="16">
        <v>4.0000000000000002E-4</v>
      </c>
      <c r="D54"/>
    </row>
    <row r="55" spans="1:4">
      <c r="A55" s="14" t="s">
        <v>82</v>
      </c>
      <c r="B55" s="17">
        <v>106942</v>
      </c>
      <c r="C55" s="16">
        <v>1E-4</v>
      </c>
      <c r="D55"/>
    </row>
    <row r="56" spans="1:4">
      <c r="A56" s="14" t="s">
        <v>78</v>
      </c>
      <c r="B56" s="14">
        <v>0</v>
      </c>
      <c r="C56" s="16">
        <v>0</v>
      </c>
      <c r="D56"/>
    </row>
    <row r="57" spans="1:4">
      <c r="A57"/>
      <c r="B57"/>
      <c r="C57"/>
      <c r="D57"/>
    </row>
    <row r="58" spans="1:4">
      <c r="A58"/>
      <c r="B58" s="13" t="s">
        <v>17</v>
      </c>
      <c r="C58"/>
      <c r="D58"/>
    </row>
    <row r="59" spans="1:4">
      <c r="A59"/>
      <c r="B59" s="13" t="s">
        <v>18</v>
      </c>
      <c r="C59"/>
      <c r="D59"/>
    </row>
    <row r="60" spans="1:4">
      <c r="A60"/>
      <c r="B60" s="14" t="s">
        <v>19</v>
      </c>
      <c r="C60" s="15">
        <v>242522</v>
      </c>
      <c r="D60"/>
    </row>
    <row r="61" spans="1:4">
      <c r="A61" s="14" t="s">
        <v>77</v>
      </c>
      <c r="B61" s="17">
        <v>117095</v>
      </c>
      <c r="C61" s="16">
        <v>1E-4</v>
      </c>
      <c r="D61"/>
    </row>
    <row r="62" spans="1:4">
      <c r="A62" s="14" t="s">
        <v>432</v>
      </c>
      <c r="B62" s="14">
        <v>0</v>
      </c>
      <c r="C62" s="16">
        <v>0</v>
      </c>
      <c r="D62"/>
    </row>
    <row r="63" spans="1:4">
      <c r="A63" s="14" t="s">
        <v>81</v>
      </c>
      <c r="B63" s="17">
        <v>88867.92</v>
      </c>
      <c r="C63" s="16">
        <v>1E-4</v>
      </c>
      <c r="D63"/>
    </row>
    <row r="64" spans="1:4">
      <c r="A64" s="14" t="s">
        <v>90</v>
      </c>
      <c r="B64" s="17">
        <v>787355.16</v>
      </c>
      <c r="C64" s="16">
        <v>1E-3</v>
      </c>
      <c r="D64"/>
    </row>
    <row r="65" spans="1:4">
      <c r="A65" s="14" t="s">
        <v>89</v>
      </c>
      <c r="B65" s="17">
        <v>17452.77</v>
      </c>
      <c r="C65" s="16">
        <v>0</v>
      </c>
      <c r="D65"/>
    </row>
    <row r="66" spans="1:4">
      <c r="A66" s="14" t="s">
        <v>88</v>
      </c>
      <c r="B66" s="17">
        <v>1218707.2</v>
      </c>
      <c r="C66" s="16">
        <v>1.5E-3</v>
      </c>
      <c r="D66"/>
    </row>
    <row r="67" spans="1:4">
      <c r="A67" s="14" t="s">
        <v>87</v>
      </c>
      <c r="B67" s="17">
        <v>7799169.6100000003</v>
      </c>
      <c r="C67" s="16">
        <v>9.5999999999999992E-3</v>
      </c>
      <c r="D67"/>
    </row>
    <row r="68" spans="1:4">
      <c r="A68" s="14" t="s">
        <v>86</v>
      </c>
      <c r="B68" s="17">
        <v>91371.91</v>
      </c>
      <c r="C68" s="16">
        <v>1E-4</v>
      </c>
      <c r="D68"/>
    </row>
    <row r="69" spans="1:4">
      <c r="A69" s="14" t="s">
        <v>83</v>
      </c>
      <c r="B69" s="17">
        <v>14496479.16</v>
      </c>
      <c r="C69" s="16">
        <v>1.7899999999999999E-2</v>
      </c>
      <c r="D69"/>
    </row>
    <row r="70" spans="1:4">
      <c r="A70" s="14" t="s">
        <v>84</v>
      </c>
      <c r="B70" s="14">
        <v>0</v>
      </c>
      <c r="C70" s="16">
        <v>0</v>
      </c>
      <c r="D70"/>
    </row>
    <row r="71" spans="1:4">
      <c r="A71" s="13" t="s">
        <v>75</v>
      </c>
      <c r="B71" s="18">
        <v>25566234.359999999</v>
      </c>
      <c r="C71" s="19">
        <v>3.1600000000000003E-2</v>
      </c>
    </row>
    <row r="72" spans="1:4">
      <c r="A72"/>
      <c r="B72" s="14" t="s">
        <v>10</v>
      </c>
      <c r="C72" s="18">
        <v>221892704.06999999</v>
      </c>
      <c r="D72" s="19">
        <v>0.27389999999999998</v>
      </c>
    </row>
    <row r="73" spans="1:4">
      <c r="A73" s="14" t="s">
        <v>93</v>
      </c>
      <c r="B73"/>
      <c r="C73"/>
      <c r="D73"/>
    </row>
    <row r="74" spans="1:4">
      <c r="A74" s="14" t="s">
        <v>95</v>
      </c>
      <c r="B74" s="17">
        <v>72532084.719999999</v>
      </c>
      <c r="C74" s="16">
        <v>8.9499999999999996E-2</v>
      </c>
      <c r="D74"/>
    </row>
    <row r="75" spans="1:4">
      <c r="A75" s="14" t="s">
        <v>94</v>
      </c>
      <c r="B75" s="17">
        <v>-23131535.609999999</v>
      </c>
      <c r="C75" s="16">
        <v>-2.86E-2</v>
      </c>
      <c r="D75"/>
    </row>
    <row r="76" spans="1:4">
      <c r="A76" s="14" t="s">
        <v>96</v>
      </c>
      <c r="B76" s="17">
        <v>442510443.64999998</v>
      </c>
      <c r="C76" s="16">
        <v>0.54630000000000001</v>
      </c>
      <c r="D76"/>
    </row>
    <row r="77" spans="1:4">
      <c r="A77" s="14" t="s">
        <v>97</v>
      </c>
      <c r="B77" s="17">
        <v>-110000716.45</v>
      </c>
      <c r="C77" s="16">
        <v>-0.1358</v>
      </c>
      <c r="D77"/>
    </row>
    <row r="78" spans="1:4">
      <c r="A78" s="14" t="s">
        <v>786</v>
      </c>
      <c r="B78" s="17">
        <v>21123573.640000001</v>
      </c>
      <c r="C78" s="16">
        <v>2.6100000000000002E-2</v>
      </c>
      <c r="D78"/>
    </row>
    <row r="79" spans="1:4">
      <c r="A79" s="14" t="s">
        <v>787</v>
      </c>
      <c r="B79" s="17">
        <v>-21123564.640000001</v>
      </c>
      <c r="C79" s="16">
        <v>-2.6100000000000002E-2</v>
      </c>
      <c r="D79"/>
    </row>
    <row r="80" spans="1:4">
      <c r="A80" s="14" t="s">
        <v>455</v>
      </c>
      <c r="B80" s="17">
        <v>21853632.329999998</v>
      </c>
      <c r="C80" s="16">
        <v>2.7E-2</v>
      </c>
      <c r="D80"/>
    </row>
    <row r="81" spans="1:4">
      <c r="A81" s="14" t="s">
        <v>456</v>
      </c>
      <c r="B81" s="17">
        <v>-21807202.98</v>
      </c>
      <c r="C81" s="16">
        <v>-2.69E-2</v>
      </c>
      <c r="D81"/>
    </row>
    <row r="82" spans="1:4">
      <c r="A82" s="14" t="s">
        <v>98</v>
      </c>
      <c r="B82" s="17">
        <v>-2603699.9700000002</v>
      </c>
      <c r="C82" s="16">
        <v>-3.2000000000000002E-3</v>
      </c>
      <c r="D82"/>
    </row>
    <row r="83" spans="1:4">
      <c r="A83" s="14" t="s">
        <v>100</v>
      </c>
      <c r="B83" s="17">
        <v>-5781591.3200000003</v>
      </c>
      <c r="C83" s="16">
        <v>-7.1000000000000004E-3</v>
      </c>
      <c r="D83"/>
    </row>
    <row r="84" spans="1:4">
      <c r="A84" s="14" t="s">
        <v>99</v>
      </c>
      <c r="B84" s="17">
        <v>-843028.58</v>
      </c>
      <c r="C84" s="16">
        <v>-1E-3</v>
      </c>
      <c r="D84"/>
    </row>
    <row r="85" spans="1:4">
      <c r="A85" s="14" t="s">
        <v>103</v>
      </c>
      <c r="B85" s="17">
        <v>15886572.619999999</v>
      </c>
      <c r="C85" s="16">
        <v>1.9599999999999999E-2</v>
      </c>
      <c r="D85"/>
    </row>
    <row r="86" spans="1:4">
      <c r="A86" s="14" t="s">
        <v>101</v>
      </c>
      <c r="B86" s="17">
        <v>4512000</v>
      </c>
      <c r="C86" s="16">
        <v>5.5999999999999999E-3</v>
      </c>
      <c r="D86"/>
    </row>
    <row r="87" spans="1:4">
      <c r="A87" s="14" t="s">
        <v>102</v>
      </c>
      <c r="B87" s="17">
        <v>3056716</v>
      </c>
      <c r="C87" s="16">
        <v>3.8E-3</v>
      </c>
      <c r="D87"/>
    </row>
    <row r="88" spans="1:4">
      <c r="A88" s="14" t="s">
        <v>105</v>
      </c>
      <c r="B88" s="17">
        <v>-194708479.83000001</v>
      </c>
      <c r="C88" s="16">
        <v>-0.2404</v>
      </c>
      <c r="D88"/>
    </row>
    <row r="89" spans="1:4">
      <c r="A89" s="14" t="s">
        <v>104</v>
      </c>
      <c r="B89" s="17">
        <v>246918150</v>
      </c>
      <c r="C89" s="16">
        <v>0.30480000000000002</v>
      </c>
      <c r="D89"/>
    </row>
    <row r="90" spans="1:4">
      <c r="A90" s="13" t="s">
        <v>93</v>
      </c>
      <c r="B90" s="18">
        <v>448393353.57999998</v>
      </c>
      <c r="C90" s="19">
        <v>0.55349999999999999</v>
      </c>
    </row>
    <row r="91" spans="1:4">
      <c r="A91" s="14" t="s">
        <v>106</v>
      </c>
      <c r="B91"/>
      <c r="C91"/>
      <c r="D91"/>
    </row>
    <row r="92" spans="1:4">
      <c r="A92" s="14" t="s">
        <v>107</v>
      </c>
      <c r="B92" s="17">
        <v>4955615.7</v>
      </c>
      <c r="C92" s="16">
        <v>6.1000000000000004E-3</v>
      </c>
      <c r="D92"/>
    </row>
    <row r="93" spans="1:4">
      <c r="A93" s="14" t="s">
        <v>108</v>
      </c>
      <c r="B93" s="17">
        <v>-4414691.78</v>
      </c>
      <c r="C93" s="16">
        <v>-5.4000000000000003E-3</v>
      </c>
      <c r="D93"/>
    </row>
    <row r="94" spans="1:4">
      <c r="A94" s="14" t="s">
        <v>109</v>
      </c>
      <c r="B94" s="17">
        <v>6565000</v>
      </c>
      <c r="C94" s="16">
        <v>8.0999999999999996E-3</v>
      </c>
      <c r="D94"/>
    </row>
    <row r="95" spans="1:4">
      <c r="A95" s="14" t="s">
        <v>110</v>
      </c>
      <c r="B95" s="17">
        <v>-4585916.63</v>
      </c>
      <c r="C95" s="16">
        <v>-5.7000000000000002E-3</v>
      </c>
      <c r="D95"/>
    </row>
    <row r="96" spans="1:4">
      <c r="A96" s="14" t="s">
        <v>111</v>
      </c>
      <c r="B96" s="17">
        <v>3587649</v>
      </c>
      <c r="C96" s="16">
        <v>4.4000000000000003E-3</v>
      </c>
      <c r="D96"/>
    </row>
    <row r="97" spans="1:4">
      <c r="A97" s="14" t="s">
        <v>112</v>
      </c>
      <c r="B97" s="17">
        <v>-2875056.69</v>
      </c>
      <c r="C97" s="16">
        <v>-3.5000000000000001E-3</v>
      </c>
      <c r="D97"/>
    </row>
    <row r="98" spans="1:4">
      <c r="A98" s="14" t="s">
        <v>113</v>
      </c>
      <c r="B98" s="17">
        <v>-323864.25</v>
      </c>
      <c r="C98" s="16">
        <v>-4.0000000000000002E-4</v>
      </c>
      <c r="D98"/>
    </row>
    <row r="99" spans="1:4">
      <c r="A99" s="14" t="s">
        <v>114</v>
      </c>
      <c r="B99" s="17">
        <v>899350</v>
      </c>
      <c r="C99" s="16">
        <v>1.1000000000000001E-3</v>
      </c>
      <c r="D99"/>
    </row>
    <row r="100" spans="1:4">
      <c r="A100" s="14" t="s">
        <v>115</v>
      </c>
      <c r="B100" s="17">
        <v>253821425.55000001</v>
      </c>
      <c r="C100" s="16">
        <v>0.31330000000000002</v>
      </c>
      <c r="D100"/>
    </row>
    <row r="101" spans="1:4">
      <c r="A101" s="14" t="s">
        <v>116</v>
      </c>
      <c r="B101" s="17">
        <v>-149707497.34999999</v>
      </c>
      <c r="C101" s="16">
        <v>-0.18479999999999999</v>
      </c>
      <c r="D101"/>
    </row>
    <row r="102" spans="1:4">
      <c r="A102" s="14" t="s">
        <v>117</v>
      </c>
      <c r="B102" s="17">
        <v>2872674.65</v>
      </c>
      <c r="C102" s="16">
        <v>3.5000000000000001E-3</v>
      </c>
      <c r="D102"/>
    </row>
    <row r="103" spans="1:4">
      <c r="A103" s="14" t="s">
        <v>118</v>
      </c>
      <c r="B103" s="17">
        <v>-1710757.8</v>
      </c>
      <c r="C103" s="16">
        <v>-2.0999999999999999E-3</v>
      </c>
      <c r="D103"/>
    </row>
    <row r="104" spans="1:4">
      <c r="A104" s="14" t="s">
        <v>119</v>
      </c>
      <c r="B104" s="17">
        <v>10838920</v>
      </c>
      <c r="C104" s="16">
        <v>1.34E-2</v>
      </c>
      <c r="D104"/>
    </row>
    <row r="105" spans="1:4">
      <c r="A105" s="14" t="s">
        <v>120</v>
      </c>
      <c r="B105" s="17">
        <v>-9202172.1199999992</v>
      </c>
      <c r="C105" s="16">
        <v>-1.14E-2</v>
      </c>
      <c r="D105"/>
    </row>
    <row r="106" spans="1:4">
      <c r="A106" s="14" t="s">
        <v>121</v>
      </c>
      <c r="B106" s="17">
        <v>5376022</v>
      </c>
      <c r="C106" s="16">
        <v>6.6E-3</v>
      </c>
      <c r="D106"/>
    </row>
    <row r="107" spans="1:4">
      <c r="A107" s="14" t="s">
        <v>122</v>
      </c>
      <c r="B107" s="17">
        <v>-4330121.34</v>
      </c>
      <c r="C107" s="16">
        <v>-5.3E-3</v>
      </c>
      <c r="D107"/>
    </row>
    <row r="108" spans="1:4">
      <c r="A108" s="14" t="s">
        <v>129</v>
      </c>
      <c r="B108" s="17">
        <v>-11068073</v>
      </c>
      <c r="C108" s="16">
        <v>-1.37E-2</v>
      </c>
      <c r="D108"/>
    </row>
    <row r="109" spans="1:4">
      <c r="A109" s="14" t="s">
        <v>124</v>
      </c>
      <c r="B109" s="17">
        <v>-1599295.5</v>
      </c>
      <c r="C109" s="16">
        <v>-2E-3</v>
      </c>
      <c r="D109"/>
    </row>
    <row r="110" spans="1:4">
      <c r="A110" s="14" t="s">
        <v>123</v>
      </c>
      <c r="B110" s="17">
        <v>-533345.89</v>
      </c>
      <c r="C110" s="16">
        <v>-6.9999999999999999E-4</v>
      </c>
      <c r="D110"/>
    </row>
    <row r="111" spans="1:4">
      <c r="A111" s="14" t="s">
        <v>125</v>
      </c>
      <c r="B111" s="17">
        <v>-7734415.8300000001</v>
      </c>
      <c r="C111" s="16">
        <v>-9.4999999999999998E-3</v>
      </c>
      <c r="D111"/>
    </row>
    <row r="112" spans="1:4">
      <c r="A112" s="14" t="s">
        <v>126</v>
      </c>
      <c r="B112" s="17">
        <v>-162375609.81999999</v>
      </c>
      <c r="C112" s="16">
        <v>-0.20050000000000001</v>
      </c>
      <c r="D112"/>
    </row>
    <row r="113" spans="1:4">
      <c r="A113" s="14" t="s">
        <v>128</v>
      </c>
      <c r="B113" s="17">
        <v>-1945300.95</v>
      </c>
      <c r="C113" s="16">
        <v>-2.3999999999999998E-3</v>
      </c>
      <c r="D113"/>
    </row>
    <row r="114" spans="1:4">
      <c r="A114"/>
      <c r="B114"/>
      <c r="C114"/>
      <c r="D114"/>
    </row>
    <row r="115" spans="1:4">
      <c r="A115"/>
      <c r="B115" s="13" t="s">
        <v>17</v>
      </c>
      <c r="C115"/>
      <c r="D115"/>
    </row>
    <row r="116" spans="1:4">
      <c r="A116"/>
      <c r="B116" s="13" t="s">
        <v>18</v>
      </c>
      <c r="C116"/>
      <c r="D116"/>
    </row>
    <row r="117" spans="1:4">
      <c r="A117"/>
      <c r="B117" s="14" t="s">
        <v>19</v>
      </c>
      <c r="C117" s="15">
        <v>242522</v>
      </c>
      <c r="D117"/>
    </row>
    <row r="118" spans="1:4">
      <c r="A118" s="14" t="s">
        <v>130</v>
      </c>
      <c r="B118" s="17">
        <v>-9030355.7400000002</v>
      </c>
      <c r="C118" s="16">
        <v>-1.11E-2</v>
      </c>
      <c r="D118"/>
    </row>
    <row r="119" spans="1:4">
      <c r="A119" s="14" t="s">
        <v>131</v>
      </c>
      <c r="B119" s="17">
        <v>554562.30000000005</v>
      </c>
      <c r="C119" s="16">
        <v>6.9999999999999999E-4</v>
      </c>
      <c r="D119"/>
    </row>
    <row r="120" spans="1:4">
      <c r="A120" s="14" t="s">
        <v>136</v>
      </c>
      <c r="B120" s="17">
        <v>9293847.0199999996</v>
      </c>
      <c r="C120" s="16">
        <v>1.15E-2</v>
      </c>
      <c r="D120"/>
    </row>
    <row r="121" spans="1:4">
      <c r="A121" s="14" t="s">
        <v>132</v>
      </c>
      <c r="B121" s="17">
        <v>9510483.7200000007</v>
      </c>
      <c r="C121" s="16">
        <v>1.17E-2</v>
      </c>
      <c r="D121"/>
    </row>
    <row r="122" spans="1:4">
      <c r="A122" s="14" t="s">
        <v>127</v>
      </c>
      <c r="B122" s="17">
        <v>-2060746.38</v>
      </c>
      <c r="C122" s="16">
        <v>-2.5000000000000001E-3</v>
      </c>
      <c r="D122"/>
    </row>
    <row r="123" spans="1:4">
      <c r="A123" s="14" t="s">
        <v>133</v>
      </c>
      <c r="B123" s="17">
        <v>186047094.38</v>
      </c>
      <c r="C123" s="16">
        <v>0.22969999999999999</v>
      </c>
      <c r="D123"/>
    </row>
    <row r="124" spans="1:4">
      <c r="A124" s="14" t="s">
        <v>134</v>
      </c>
      <c r="B124" s="17">
        <v>2224287.7599999998</v>
      </c>
      <c r="C124" s="16">
        <v>2.7000000000000001E-3</v>
      </c>
      <c r="D124"/>
    </row>
    <row r="125" spans="1:4">
      <c r="A125" s="14" t="s">
        <v>135</v>
      </c>
      <c r="B125" s="17">
        <v>3575916.15</v>
      </c>
      <c r="C125" s="16">
        <v>4.4000000000000003E-3</v>
      </c>
      <c r="D125"/>
    </row>
    <row r="126" spans="1:4">
      <c r="A126" s="14" t="s">
        <v>137</v>
      </c>
      <c r="B126" s="17">
        <v>11103083</v>
      </c>
      <c r="C126" s="16">
        <v>1.37E-2</v>
      </c>
      <c r="D126"/>
    </row>
    <row r="127" spans="1:4">
      <c r="A127" s="14" t="s">
        <v>138</v>
      </c>
      <c r="B127" s="17">
        <v>1599342.5</v>
      </c>
      <c r="C127" s="16">
        <v>2E-3</v>
      </c>
      <c r="D127"/>
    </row>
    <row r="128" spans="1:4">
      <c r="A128" s="14" t="s">
        <v>140</v>
      </c>
      <c r="B128" s="17">
        <v>-33989354.259999998</v>
      </c>
      <c r="C128" s="16">
        <v>-4.2000000000000003E-2</v>
      </c>
      <c r="D128"/>
    </row>
    <row r="129" spans="1:4">
      <c r="A129" s="14" t="s">
        <v>139</v>
      </c>
      <c r="B129" s="17">
        <v>33989608.259999998</v>
      </c>
      <c r="C129" s="16">
        <v>4.2000000000000003E-2</v>
      </c>
      <c r="D129"/>
    </row>
    <row r="130" spans="1:4">
      <c r="A130" s="13" t="s">
        <v>106</v>
      </c>
      <c r="B130" s="18">
        <v>139328306.66</v>
      </c>
      <c r="C130" s="19">
        <v>0.17199999999999999</v>
      </c>
    </row>
    <row r="131" spans="1:4">
      <c r="A131" s="14" t="s">
        <v>141</v>
      </c>
      <c r="B131"/>
      <c r="C131"/>
      <c r="D131"/>
    </row>
    <row r="132" spans="1:4">
      <c r="A132" s="14" t="s">
        <v>516</v>
      </c>
      <c r="B132" s="17">
        <v>220000</v>
      </c>
      <c r="C132" s="16">
        <v>2.9999999999999997E-4</v>
      </c>
      <c r="D132"/>
    </row>
    <row r="133" spans="1:4">
      <c r="A133" s="14" t="s">
        <v>515</v>
      </c>
      <c r="B133" s="17">
        <v>-66385.19</v>
      </c>
      <c r="C133" s="16">
        <v>-1E-4</v>
      </c>
      <c r="D133"/>
    </row>
    <row r="134" spans="1:4">
      <c r="A134" s="14" t="s">
        <v>142</v>
      </c>
      <c r="B134" s="17">
        <v>505510</v>
      </c>
      <c r="C134" s="16">
        <v>5.9999999999999995E-4</v>
      </c>
      <c r="D134"/>
    </row>
    <row r="135" spans="1:4">
      <c r="A135" s="14" t="s">
        <v>143</v>
      </c>
      <c r="B135" s="17">
        <v>-223562.6</v>
      </c>
      <c r="C135" s="16">
        <v>-2.9999999999999997E-4</v>
      </c>
      <c r="D135"/>
    </row>
    <row r="136" spans="1:4">
      <c r="A136" s="13" t="s">
        <v>141</v>
      </c>
      <c r="B136" s="18">
        <v>435562.21</v>
      </c>
      <c r="C136" s="19">
        <v>5.0000000000000001E-4</v>
      </c>
    </row>
    <row r="137" spans="1:4">
      <c r="A137"/>
      <c r="B137" s="14" t="s">
        <v>459</v>
      </c>
      <c r="C137" s="18">
        <v>588157222.45000005</v>
      </c>
      <c r="D137" s="19">
        <v>0.72609999999999997</v>
      </c>
    </row>
    <row r="138" spans="1:4">
      <c r="A138" s="14" t="s">
        <v>147</v>
      </c>
      <c r="B138"/>
      <c r="C138"/>
      <c r="D138"/>
    </row>
    <row r="139" spans="1:4">
      <c r="A139" s="14" t="s">
        <v>517</v>
      </c>
      <c r="B139" s="14">
        <v>0</v>
      </c>
      <c r="C139" s="16">
        <v>0</v>
      </c>
      <c r="D139"/>
    </row>
    <row r="140" spans="1:4">
      <c r="A140" s="14" t="s">
        <v>151</v>
      </c>
      <c r="B140" s="17">
        <v>119931.05</v>
      </c>
      <c r="C140" s="16">
        <v>1E-4</v>
      </c>
      <c r="D140"/>
    </row>
    <row r="141" spans="1:4">
      <c r="A141" s="14" t="s">
        <v>740</v>
      </c>
      <c r="B141" s="17">
        <v>49400</v>
      </c>
      <c r="C141" s="16">
        <v>1E-4</v>
      </c>
      <c r="D141"/>
    </row>
    <row r="142" spans="1:4">
      <c r="A142" s="14" t="s">
        <v>741</v>
      </c>
      <c r="B142" s="17">
        <v>1629460</v>
      </c>
      <c r="C142" s="16">
        <v>2E-3</v>
      </c>
      <c r="D142"/>
    </row>
    <row r="143" spans="1:4">
      <c r="A143" s="14" t="s">
        <v>762</v>
      </c>
      <c r="B143" s="17">
        <v>73800</v>
      </c>
      <c r="C143" s="16">
        <v>1E-4</v>
      </c>
      <c r="D143"/>
    </row>
    <row r="144" spans="1:4">
      <c r="A144" s="14" t="s">
        <v>739</v>
      </c>
      <c r="B144" s="17">
        <v>1500</v>
      </c>
      <c r="C144" s="16">
        <v>0</v>
      </c>
      <c r="D144"/>
    </row>
    <row r="145" spans="1:4">
      <c r="A145" s="14" t="s">
        <v>157</v>
      </c>
      <c r="B145" s="14">
        <v>0</v>
      </c>
      <c r="C145" s="16">
        <v>0</v>
      </c>
      <c r="D145"/>
    </row>
    <row r="146" spans="1:4">
      <c r="A146" s="14" t="s">
        <v>158</v>
      </c>
      <c r="B146" s="14">
        <v>0</v>
      </c>
      <c r="C146" s="16">
        <v>0</v>
      </c>
      <c r="D146"/>
    </row>
    <row r="147" spans="1:4">
      <c r="A147" s="14" t="s">
        <v>159</v>
      </c>
      <c r="B147" s="17">
        <v>13352088.66</v>
      </c>
      <c r="C147" s="16">
        <v>1.6500000000000001E-2</v>
      </c>
      <c r="D147"/>
    </row>
    <row r="148" spans="1:4">
      <c r="A148" s="14" t="s">
        <v>160</v>
      </c>
      <c r="B148" s="17">
        <v>2637550.1</v>
      </c>
      <c r="C148" s="16">
        <v>3.3E-3</v>
      </c>
      <c r="D148"/>
    </row>
    <row r="149" spans="1:4">
      <c r="A149" s="14" t="s">
        <v>161</v>
      </c>
      <c r="B149" s="17">
        <v>4578383.82</v>
      </c>
      <c r="C149" s="16">
        <v>5.7000000000000002E-3</v>
      </c>
      <c r="D149"/>
    </row>
    <row r="150" spans="1:4">
      <c r="A150" s="14" t="s">
        <v>162</v>
      </c>
      <c r="B150" s="17">
        <v>10818514.640000001</v>
      </c>
      <c r="C150" s="16">
        <v>1.34E-2</v>
      </c>
      <c r="D150"/>
    </row>
    <row r="151" spans="1:4">
      <c r="A151" s="14" t="s">
        <v>163</v>
      </c>
      <c r="B151" s="17">
        <v>28402265.350000001</v>
      </c>
      <c r="C151" s="16">
        <v>3.5099999999999999E-2</v>
      </c>
      <c r="D151"/>
    </row>
    <row r="152" spans="1:4">
      <c r="A152" s="14" t="s">
        <v>154</v>
      </c>
      <c r="B152" s="17">
        <v>23630.75</v>
      </c>
      <c r="C152" s="16">
        <v>0</v>
      </c>
      <c r="D152"/>
    </row>
    <row r="153" spans="1:4">
      <c r="A153" s="14" t="s">
        <v>164</v>
      </c>
      <c r="B153" s="17">
        <v>445772.5</v>
      </c>
      <c r="C153" s="16">
        <v>5.9999999999999995E-4</v>
      </c>
      <c r="D153"/>
    </row>
    <row r="154" spans="1:4">
      <c r="A154" s="13" t="s">
        <v>147</v>
      </c>
      <c r="B154" s="18">
        <v>62132296.869999997</v>
      </c>
      <c r="C154" s="19">
        <v>7.6700000000000004E-2</v>
      </c>
    </row>
    <row r="155" spans="1:4">
      <c r="A155" s="14" t="s">
        <v>165</v>
      </c>
      <c r="B155"/>
      <c r="C155"/>
      <c r="D155"/>
    </row>
    <row r="156" spans="1:4">
      <c r="A156" s="14" t="s">
        <v>168</v>
      </c>
      <c r="B156" s="14">
        <v>0</v>
      </c>
      <c r="C156" s="16">
        <v>0</v>
      </c>
      <c r="D156"/>
    </row>
    <row r="157" spans="1:4">
      <c r="A157" s="14" t="s">
        <v>166</v>
      </c>
      <c r="B157" s="17">
        <v>19308</v>
      </c>
      <c r="C157" s="16">
        <v>0</v>
      </c>
      <c r="D157"/>
    </row>
    <row r="158" spans="1:4">
      <c r="A158" s="14" t="s">
        <v>167</v>
      </c>
      <c r="B158" s="17">
        <v>7800000</v>
      </c>
      <c r="C158" s="16">
        <v>9.5999999999999992E-3</v>
      </c>
      <c r="D158"/>
    </row>
    <row r="159" spans="1:4">
      <c r="A159" s="13" t="s">
        <v>165</v>
      </c>
      <c r="B159" s="18">
        <v>7819308</v>
      </c>
      <c r="C159" s="19">
        <v>9.7000000000000003E-3</v>
      </c>
    </row>
    <row r="160" spans="1:4">
      <c r="A160" s="14" t="s">
        <v>169</v>
      </c>
      <c r="B160"/>
      <c r="C160"/>
      <c r="D160"/>
    </row>
    <row r="161" spans="1:4">
      <c r="A161" s="14" t="s">
        <v>170</v>
      </c>
      <c r="B161" s="17">
        <v>229339.36</v>
      </c>
      <c r="C161" s="16">
        <v>2.9999999999999997E-4</v>
      </c>
      <c r="D161"/>
    </row>
    <row r="162" spans="1:4">
      <c r="A162" s="13" t="s">
        <v>169</v>
      </c>
      <c r="B162" s="18">
        <v>229339.36</v>
      </c>
      <c r="C162" s="19">
        <v>2.9999999999999997E-4</v>
      </c>
    </row>
    <row r="163" spans="1:4">
      <c r="A163" s="14" t="s">
        <v>171</v>
      </c>
      <c r="B163"/>
      <c r="C163"/>
      <c r="D163"/>
    </row>
    <row r="164" spans="1:4">
      <c r="A164" s="14" t="s">
        <v>462</v>
      </c>
      <c r="B164" s="17">
        <v>72000</v>
      </c>
      <c r="C164" s="16">
        <v>1E-4</v>
      </c>
      <c r="D164"/>
    </row>
    <row r="165" spans="1:4">
      <c r="A165" s="13" t="s">
        <v>171</v>
      </c>
      <c r="B165" s="18">
        <v>72000</v>
      </c>
      <c r="C165" s="19">
        <v>1E-4</v>
      </c>
    </row>
    <row r="166" spans="1:4">
      <c r="A166" s="14" t="s">
        <v>173</v>
      </c>
      <c r="B166"/>
      <c r="C166"/>
      <c r="D166"/>
    </row>
    <row r="167" spans="1:4">
      <c r="A167" s="14" t="s">
        <v>174</v>
      </c>
      <c r="B167" s="17">
        <v>5316823.4000000004</v>
      </c>
      <c r="C167" s="16">
        <v>6.6E-3</v>
      </c>
      <c r="D167"/>
    </row>
    <row r="168" spans="1:4">
      <c r="A168" s="14" t="s">
        <v>179</v>
      </c>
      <c r="B168" s="14">
        <v>470</v>
      </c>
      <c r="C168" s="16">
        <v>0</v>
      </c>
      <c r="D168"/>
    </row>
    <row r="169" spans="1:4">
      <c r="A169" s="14" t="s">
        <v>175</v>
      </c>
      <c r="B169" s="14">
        <v>714</v>
      </c>
      <c r="C169" s="16">
        <v>0</v>
      </c>
      <c r="D169"/>
    </row>
    <row r="170" spans="1:4">
      <c r="A170"/>
      <c r="B170"/>
      <c r="C170"/>
      <c r="D170"/>
    </row>
    <row r="171" spans="1:4">
      <c r="A171"/>
      <c r="B171" s="13" t="s">
        <v>17</v>
      </c>
      <c r="C171"/>
      <c r="D171"/>
    </row>
    <row r="172" spans="1:4">
      <c r="A172"/>
      <c r="B172" s="13" t="s">
        <v>18</v>
      </c>
      <c r="C172"/>
      <c r="D172"/>
    </row>
    <row r="173" spans="1:4">
      <c r="A173"/>
      <c r="B173" s="14" t="s">
        <v>19</v>
      </c>
      <c r="C173" s="15">
        <v>242522</v>
      </c>
      <c r="D173"/>
    </row>
    <row r="174" spans="1:4">
      <c r="A174" s="14" t="s">
        <v>176</v>
      </c>
      <c r="B174" s="14">
        <v>296</v>
      </c>
      <c r="C174" s="16">
        <v>0</v>
      </c>
      <c r="D174"/>
    </row>
    <row r="175" spans="1:4">
      <c r="A175" s="14" t="s">
        <v>178</v>
      </c>
      <c r="B175" s="17">
        <v>2305203.8199999998</v>
      </c>
      <c r="C175" s="16">
        <v>2.8E-3</v>
      </c>
      <c r="D175"/>
    </row>
    <row r="176" spans="1:4">
      <c r="A176" s="14" t="s">
        <v>184</v>
      </c>
      <c r="B176" s="14">
        <v>0</v>
      </c>
      <c r="C176" s="16">
        <v>0</v>
      </c>
      <c r="D176"/>
    </row>
    <row r="177" spans="1:4">
      <c r="A177" s="14" t="s">
        <v>180</v>
      </c>
      <c r="B177" s="17">
        <v>790786.11</v>
      </c>
      <c r="C177" s="16">
        <v>1E-3</v>
      </c>
      <c r="D177"/>
    </row>
    <row r="178" spans="1:4">
      <c r="A178" s="14" t="s">
        <v>177</v>
      </c>
      <c r="B178" s="17">
        <v>2140000</v>
      </c>
      <c r="C178" s="16">
        <v>2.5999999999999999E-3</v>
      </c>
      <c r="D178"/>
    </row>
    <row r="179" spans="1:4">
      <c r="A179" s="14" t="s">
        <v>181</v>
      </c>
      <c r="B179" s="14">
        <v>657</v>
      </c>
      <c r="C179" s="16">
        <v>0</v>
      </c>
      <c r="D179"/>
    </row>
    <row r="180" spans="1:4">
      <c r="A180" s="14" t="s">
        <v>182</v>
      </c>
      <c r="B180" s="17">
        <v>1083255</v>
      </c>
      <c r="C180" s="16">
        <v>1.2999999999999999E-3</v>
      </c>
      <c r="D180"/>
    </row>
    <row r="181" spans="1:4">
      <c r="A181" s="14" t="s">
        <v>183</v>
      </c>
      <c r="B181" s="17">
        <v>500000</v>
      </c>
      <c r="C181" s="16">
        <v>5.9999999999999995E-4</v>
      </c>
      <c r="D181"/>
    </row>
    <row r="182" spans="1:4">
      <c r="A182" s="14" t="s">
        <v>185</v>
      </c>
      <c r="B182" s="17">
        <v>1022884.65</v>
      </c>
      <c r="C182" s="16">
        <v>1.2999999999999999E-3</v>
      </c>
      <c r="D182"/>
    </row>
    <row r="183" spans="1:4">
      <c r="A183" s="13" t="s">
        <v>173</v>
      </c>
      <c r="B183" s="18">
        <v>13161089.98</v>
      </c>
      <c r="C183" s="19">
        <v>1.6199999999999999E-2</v>
      </c>
    </row>
    <row r="184" spans="1:4">
      <c r="A184"/>
      <c r="B184" s="14" t="s">
        <v>1</v>
      </c>
      <c r="C184" s="18">
        <v>83414034.209999993</v>
      </c>
      <c r="D184" s="19">
        <v>0.10299999999999999</v>
      </c>
    </row>
    <row r="185" spans="1:4">
      <c r="A185" s="14" t="s">
        <v>189</v>
      </c>
      <c r="B185"/>
      <c r="C185"/>
      <c r="D185"/>
    </row>
    <row r="186" spans="1:4">
      <c r="A186" s="14" t="s">
        <v>190</v>
      </c>
      <c r="B186" s="17">
        <v>939538.3</v>
      </c>
      <c r="C186" s="16">
        <v>1.1999999999999999E-3</v>
      </c>
      <c r="D186"/>
    </row>
    <row r="187" spans="1:4">
      <c r="A187" s="13" t="s">
        <v>189</v>
      </c>
      <c r="B187" s="18">
        <v>939538.3</v>
      </c>
      <c r="C187" s="19">
        <v>1.1999999999999999E-3</v>
      </c>
    </row>
    <row r="188" spans="1:4">
      <c r="A188" s="14" t="s">
        <v>191</v>
      </c>
      <c r="B188"/>
      <c r="C188"/>
      <c r="D188"/>
    </row>
    <row r="189" spans="1:4">
      <c r="A189" s="14" t="s">
        <v>192</v>
      </c>
      <c r="B189" s="17">
        <v>2126685.06</v>
      </c>
      <c r="C189" s="16">
        <v>2.5999999999999999E-3</v>
      </c>
      <c r="D189"/>
    </row>
    <row r="190" spans="1:4">
      <c r="A190" s="14" t="s">
        <v>193</v>
      </c>
      <c r="B190" s="17">
        <v>9330831.2799999993</v>
      </c>
      <c r="C190" s="16">
        <v>1.15E-2</v>
      </c>
      <c r="D190"/>
    </row>
    <row r="191" spans="1:4">
      <c r="A191" s="13" t="s">
        <v>191</v>
      </c>
      <c r="B191" s="18">
        <v>11457516.34</v>
      </c>
      <c r="C191" s="19">
        <v>1.41E-2</v>
      </c>
    </row>
    <row r="192" spans="1:4">
      <c r="A192"/>
      <c r="B192" s="14" t="s">
        <v>463</v>
      </c>
      <c r="C192" s="18">
        <v>12397054.640000001</v>
      </c>
      <c r="D192" s="19">
        <v>1.5299999999999999E-2</v>
      </c>
    </row>
    <row r="193" spans="1:4">
      <c r="A193" s="14" t="s">
        <v>195</v>
      </c>
      <c r="B193"/>
      <c r="C193"/>
      <c r="D193"/>
    </row>
    <row r="194" spans="1:4">
      <c r="A194" s="14" t="s">
        <v>227</v>
      </c>
      <c r="B194" s="17">
        <v>5602237.5</v>
      </c>
      <c r="C194" s="16">
        <v>6.8999999999999999E-3</v>
      </c>
      <c r="D194"/>
    </row>
    <row r="195" spans="1:4">
      <c r="A195" s="14" t="s">
        <v>197</v>
      </c>
      <c r="B195" s="17">
        <v>3124856</v>
      </c>
      <c r="C195" s="16">
        <v>3.8999999999999998E-3</v>
      </c>
      <c r="D195"/>
    </row>
    <row r="196" spans="1:4">
      <c r="A196" s="14" t="s">
        <v>229</v>
      </c>
      <c r="B196" s="17">
        <v>12902547.699999999</v>
      </c>
      <c r="C196" s="16">
        <v>1.5900000000000001E-2</v>
      </c>
      <c r="D196"/>
    </row>
    <row r="197" spans="1:4">
      <c r="A197" s="14" t="s">
        <v>213</v>
      </c>
      <c r="B197" s="17">
        <v>844130</v>
      </c>
      <c r="C197" s="16">
        <v>1E-3</v>
      </c>
      <c r="D197"/>
    </row>
    <row r="198" spans="1:4">
      <c r="A198" s="14" t="s">
        <v>228</v>
      </c>
      <c r="B198" s="17">
        <v>18315289.25</v>
      </c>
      <c r="C198" s="16">
        <v>2.2599999999999999E-2</v>
      </c>
      <c r="D198"/>
    </row>
    <row r="199" spans="1:4">
      <c r="A199" s="14" t="s">
        <v>433</v>
      </c>
      <c r="B199" s="17">
        <v>-193920</v>
      </c>
      <c r="C199" s="16">
        <v>-2.0000000000000001E-4</v>
      </c>
      <c r="D199"/>
    </row>
    <row r="200" spans="1:4">
      <c r="A200" s="14" t="s">
        <v>469</v>
      </c>
      <c r="B200" s="17">
        <v>75616</v>
      </c>
      <c r="C200" s="16">
        <v>1E-4</v>
      </c>
      <c r="D200"/>
    </row>
    <row r="201" spans="1:4">
      <c r="A201" s="14" t="s">
        <v>470</v>
      </c>
      <c r="B201" s="17">
        <v>13000.5</v>
      </c>
      <c r="C201" s="16">
        <v>0</v>
      </c>
      <c r="D201"/>
    </row>
    <row r="202" spans="1:4">
      <c r="A202" s="14" t="s">
        <v>200</v>
      </c>
      <c r="B202" s="17">
        <v>255565</v>
      </c>
      <c r="C202" s="16">
        <v>2.9999999999999997E-4</v>
      </c>
      <c r="D202"/>
    </row>
    <row r="203" spans="1:4">
      <c r="A203" s="14" t="s">
        <v>220</v>
      </c>
      <c r="B203" s="17">
        <v>2322201.5</v>
      </c>
      <c r="C203" s="16">
        <v>2.8999999999999998E-3</v>
      </c>
      <c r="D203"/>
    </row>
    <row r="204" spans="1:4">
      <c r="A204" s="14" t="s">
        <v>226</v>
      </c>
      <c r="B204" s="17">
        <v>667628.5</v>
      </c>
      <c r="C204" s="16">
        <v>8.0000000000000004E-4</v>
      </c>
      <c r="D204"/>
    </row>
    <row r="205" spans="1:4">
      <c r="A205" s="14" t="s">
        <v>225</v>
      </c>
      <c r="B205" s="17">
        <v>583151.97</v>
      </c>
      <c r="C205" s="16">
        <v>6.9999999999999999E-4</v>
      </c>
      <c r="D205"/>
    </row>
    <row r="206" spans="1:4">
      <c r="A206" s="14" t="s">
        <v>223</v>
      </c>
      <c r="B206" s="17">
        <v>26170</v>
      </c>
      <c r="C206" s="16">
        <v>0</v>
      </c>
      <c r="D206"/>
    </row>
    <row r="207" spans="1:4">
      <c r="A207" s="14" t="s">
        <v>230</v>
      </c>
      <c r="B207" s="17">
        <v>9581</v>
      </c>
      <c r="C207" s="16">
        <v>0</v>
      </c>
      <c r="D207"/>
    </row>
    <row r="208" spans="1:4">
      <c r="A208" s="14" t="s">
        <v>219</v>
      </c>
      <c r="B208" s="17">
        <v>21439.47</v>
      </c>
      <c r="C208" s="16">
        <v>0</v>
      </c>
      <c r="D208"/>
    </row>
    <row r="209" spans="1:4">
      <c r="A209" s="14" t="s">
        <v>215</v>
      </c>
      <c r="B209" s="17">
        <v>498918.18</v>
      </c>
      <c r="C209" s="16">
        <v>5.9999999999999995E-4</v>
      </c>
      <c r="D209"/>
    </row>
    <row r="210" spans="1:4">
      <c r="A210" s="14" t="s">
        <v>199</v>
      </c>
      <c r="B210" s="17">
        <v>2127916.75</v>
      </c>
      <c r="C210" s="16">
        <v>2.5999999999999999E-3</v>
      </c>
      <c r="D210"/>
    </row>
    <row r="211" spans="1:4">
      <c r="A211" s="14" t="s">
        <v>224</v>
      </c>
      <c r="B211" s="17">
        <v>130450</v>
      </c>
      <c r="C211" s="16">
        <v>2.0000000000000001E-4</v>
      </c>
      <c r="D211"/>
    </row>
    <row r="212" spans="1:4">
      <c r="A212" s="14" t="s">
        <v>239</v>
      </c>
      <c r="B212" s="17">
        <v>-12864</v>
      </c>
      <c r="C212" s="16">
        <v>0</v>
      </c>
      <c r="D212"/>
    </row>
    <row r="213" spans="1:4">
      <c r="A213" s="14" t="s">
        <v>485</v>
      </c>
      <c r="B213" s="17">
        <v>-55850</v>
      </c>
      <c r="C213" s="16">
        <v>-1E-4</v>
      </c>
      <c r="D213"/>
    </row>
    <row r="214" spans="1:4">
      <c r="A214" s="14" t="s">
        <v>277</v>
      </c>
      <c r="B214" s="17">
        <v>-546015</v>
      </c>
      <c r="C214" s="16">
        <v>-6.9999999999999999E-4</v>
      </c>
      <c r="D214"/>
    </row>
    <row r="215" spans="1:4">
      <c r="A215" s="14" t="s">
        <v>241</v>
      </c>
      <c r="B215" s="17">
        <v>-220145</v>
      </c>
      <c r="C215" s="16">
        <v>-2.9999999999999997E-4</v>
      </c>
      <c r="D215"/>
    </row>
    <row r="216" spans="1:4">
      <c r="A216" s="14" t="s">
        <v>265</v>
      </c>
      <c r="B216" s="17">
        <v>-11562345.9</v>
      </c>
      <c r="C216" s="16">
        <v>-1.43E-2</v>
      </c>
      <c r="D216"/>
    </row>
    <row r="217" spans="1:4">
      <c r="A217" s="14" t="s">
        <v>233</v>
      </c>
      <c r="B217" s="17">
        <v>-3420775</v>
      </c>
      <c r="C217" s="16">
        <v>-4.1999999999999997E-3</v>
      </c>
      <c r="D217"/>
    </row>
    <row r="218" spans="1:4">
      <c r="A218" s="14" t="s">
        <v>234</v>
      </c>
      <c r="B218" s="14">
        <v>-150</v>
      </c>
      <c r="C218" s="16">
        <v>0</v>
      </c>
      <c r="D218"/>
    </row>
    <row r="219" spans="1:4">
      <c r="A219" s="14" t="s">
        <v>235</v>
      </c>
      <c r="B219" s="17">
        <v>-3515030.88</v>
      </c>
      <c r="C219" s="16">
        <v>-4.3E-3</v>
      </c>
      <c r="D219"/>
    </row>
    <row r="220" spans="1:4">
      <c r="A220" s="14" t="s">
        <v>236</v>
      </c>
      <c r="B220" s="17">
        <v>-448685.25</v>
      </c>
      <c r="C220" s="16">
        <v>-5.9999999999999995E-4</v>
      </c>
      <c r="D220"/>
    </row>
    <row r="221" spans="1:4">
      <c r="A221" s="14" t="s">
        <v>274</v>
      </c>
      <c r="B221" s="17">
        <v>-81665</v>
      </c>
      <c r="C221" s="16">
        <v>-1E-4</v>
      </c>
      <c r="D221"/>
    </row>
    <row r="222" spans="1:4">
      <c r="A222" s="14" t="s">
        <v>238</v>
      </c>
      <c r="B222" s="17">
        <v>-17431.3</v>
      </c>
      <c r="C222" s="16">
        <v>0</v>
      </c>
      <c r="D222"/>
    </row>
    <row r="223" spans="1:4">
      <c r="A223" s="14" t="s">
        <v>273</v>
      </c>
      <c r="B223" s="17">
        <v>-17894.47</v>
      </c>
      <c r="C223" s="16">
        <v>0</v>
      </c>
      <c r="D223"/>
    </row>
    <row r="224" spans="1:4">
      <c r="A224" s="14" t="s">
        <v>240</v>
      </c>
      <c r="B224" s="17">
        <v>-37697523.960000001</v>
      </c>
      <c r="C224" s="16">
        <v>-4.65E-2</v>
      </c>
      <c r="D224"/>
    </row>
    <row r="225" spans="1:4">
      <c r="A225" s="14" t="s">
        <v>254</v>
      </c>
      <c r="B225" s="17">
        <v>-258445.9</v>
      </c>
      <c r="C225" s="16">
        <v>-2.9999999999999997E-4</v>
      </c>
      <c r="D225"/>
    </row>
    <row r="226" spans="1:4">
      <c r="A226"/>
      <c r="B226"/>
      <c r="C226"/>
      <c r="D226"/>
    </row>
    <row r="227" spans="1:4">
      <c r="A227"/>
      <c r="B227" s="13" t="s">
        <v>17</v>
      </c>
      <c r="C227"/>
      <c r="D227"/>
    </row>
    <row r="228" spans="1:4">
      <c r="A228"/>
      <c r="B228" s="13" t="s">
        <v>18</v>
      </c>
      <c r="C228"/>
      <c r="D228"/>
    </row>
    <row r="229" spans="1:4">
      <c r="A229"/>
      <c r="B229" s="14" t="s">
        <v>19</v>
      </c>
      <c r="C229" s="15">
        <v>242522</v>
      </c>
      <c r="D229"/>
    </row>
    <row r="230" spans="1:4">
      <c r="A230" s="14" t="s">
        <v>242</v>
      </c>
      <c r="B230" s="17">
        <v>-11798923.27</v>
      </c>
      <c r="C230" s="16">
        <v>-1.46E-2</v>
      </c>
      <c r="D230"/>
    </row>
    <row r="231" spans="1:4">
      <c r="A231" s="14" t="s">
        <v>231</v>
      </c>
      <c r="B231" s="17">
        <v>-5143143.5599999996</v>
      </c>
      <c r="C231" s="16">
        <v>-6.3E-3</v>
      </c>
      <c r="D231"/>
    </row>
    <row r="232" spans="1:4">
      <c r="A232" s="14" t="s">
        <v>244</v>
      </c>
      <c r="B232" s="17">
        <v>-1301230</v>
      </c>
      <c r="C232" s="16">
        <v>-1.6000000000000001E-3</v>
      </c>
      <c r="D232"/>
    </row>
    <row r="233" spans="1:4">
      <c r="A233" s="14" t="s">
        <v>245</v>
      </c>
      <c r="B233" s="17">
        <v>-28500</v>
      </c>
      <c r="C233" s="16">
        <v>0</v>
      </c>
      <c r="D233"/>
    </row>
    <row r="234" spans="1:4">
      <c r="A234" s="14" t="s">
        <v>246</v>
      </c>
      <c r="B234" s="17">
        <v>-210828.59</v>
      </c>
      <c r="C234" s="16">
        <v>-2.9999999999999997E-4</v>
      </c>
      <c r="D234"/>
    </row>
    <row r="235" spans="1:4">
      <c r="A235" s="14" t="s">
        <v>206</v>
      </c>
      <c r="B235" s="17">
        <v>30279</v>
      </c>
      <c r="C235" s="16">
        <v>0</v>
      </c>
      <c r="D235"/>
    </row>
    <row r="236" spans="1:4">
      <c r="A236" s="14" t="s">
        <v>237</v>
      </c>
      <c r="B236" s="17">
        <v>-67708.31</v>
      </c>
      <c r="C236" s="16">
        <v>-1E-4</v>
      </c>
      <c r="D236"/>
    </row>
    <row r="237" spans="1:4">
      <c r="A237" s="14" t="s">
        <v>263</v>
      </c>
      <c r="B237" s="17">
        <v>-199440</v>
      </c>
      <c r="C237" s="16">
        <v>-2.0000000000000001E-4</v>
      </c>
      <c r="D237"/>
    </row>
    <row r="238" spans="1:4">
      <c r="A238" s="14" t="s">
        <v>304</v>
      </c>
      <c r="B238" s="17">
        <v>-294695</v>
      </c>
      <c r="C238" s="16">
        <v>-4.0000000000000002E-4</v>
      </c>
      <c r="D238"/>
    </row>
    <row r="239" spans="1:4">
      <c r="A239" s="14" t="s">
        <v>348</v>
      </c>
      <c r="B239" s="17">
        <v>-80566.5</v>
      </c>
      <c r="C239" s="16">
        <v>-1E-4</v>
      </c>
      <c r="D239"/>
    </row>
    <row r="240" spans="1:4">
      <c r="A240" s="14" t="s">
        <v>304</v>
      </c>
      <c r="B240" s="17">
        <v>-25000</v>
      </c>
      <c r="C240" s="16">
        <v>0</v>
      </c>
      <c r="D240"/>
    </row>
    <row r="241" spans="1:4">
      <c r="A241" s="14" t="s">
        <v>256</v>
      </c>
      <c r="B241" s="17">
        <v>-25129</v>
      </c>
      <c r="C241" s="16">
        <v>0</v>
      </c>
      <c r="D241"/>
    </row>
    <row r="242" spans="1:4">
      <c r="A242" s="14" t="s">
        <v>474</v>
      </c>
      <c r="B242" s="17">
        <v>-548217</v>
      </c>
      <c r="C242" s="16">
        <v>-6.9999999999999999E-4</v>
      </c>
      <c r="D242"/>
    </row>
    <row r="243" spans="1:4">
      <c r="A243" s="14" t="s">
        <v>475</v>
      </c>
      <c r="B243" s="14">
        <v>-995</v>
      </c>
      <c r="C243" s="16">
        <v>0</v>
      </c>
      <c r="D243"/>
    </row>
    <row r="244" spans="1:4">
      <c r="A244" s="14" t="s">
        <v>259</v>
      </c>
      <c r="B244" s="17">
        <v>-513459.37</v>
      </c>
      <c r="C244" s="16">
        <v>-5.9999999999999995E-4</v>
      </c>
      <c r="D244"/>
    </row>
    <row r="245" spans="1:4">
      <c r="A245" s="14" t="s">
        <v>260</v>
      </c>
      <c r="B245" s="17">
        <v>-17200</v>
      </c>
      <c r="C245" s="16">
        <v>0</v>
      </c>
      <c r="D245"/>
    </row>
    <row r="246" spans="1:4">
      <c r="A246" s="14" t="s">
        <v>275</v>
      </c>
      <c r="B246" s="17">
        <v>-908419</v>
      </c>
      <c r="C246" s="16">
        <v>-1.1000000000000001E-3</v>
      </c>
      <c r="D246"/>
    </row>
    <row r="247" spans="1:4">
      <c r="A247" s="14" t="s">
        <v>262</v>
      </c>
      <c r="B247" s="17">
        <v>-9810</v>
      </c>
      <c r="C247" s="16">
        <v>0</v>
      </c>
      <c r="D247"/>
    </row>
    <row r="248" spans="1:4">
      <c r="A248" s="14" t="s">
        <v>251</v>
      </c>
      <c r="B248" s="17">
        <v>-89286.25</v>
      </c>
      <c r="C248" s="16">
        <v>-1E-4</v>
      </c>
      <c r="D248"/>
    </row>
    <row r="249" spans="1:4">
      <c r="A249" s="14" t="s">
        <v>264</v>
      </c>
      <c r="B249" s="17">
        <v>-1384656</v>
      </c>
      <c r="C249" s="16">
        <v>-1.6999999999999999E-3</v>
      </c>
      <c r="D249"/>
    </row>
    <row r="250" spans="1:4">
      <c r="A250" s="14" t="s">
        <v>278</v>
      </c>
      <c r="B250" s="17">
        <v>-59325</v>
      </c>
      <c r="C250" s="16">
        <v>-1E-4</v>
      </c>
      <c r="D250"/>
    </row>
    <row r="251" spans="1:4">
      <c r="A251" s="14" t="s">
        <v>266</v>
      </c>
      <c r="B251" s="17">
        <v>-73800</v>
      </c>
      <c r="C251" s="16">
        <v>-1E-4</v>
      </c>
      <c r="D251"/>
    </row>
    <row r="252" spans="1:4">
      <c r="A252" s="14" t="s">
        <v>255</v>
      </c>
      <c r="B252" s="17">
        <v>-1660000</v>
      </c>
      <c r="C252" s="16">
        <v>-2E-3</v>
      </c>
      <c r="D252"/>
    </row>
    <row r="253" spans="1:4">
      <c r="A253" s="14" t="s">
        <v>268</v>
      </c>
      <c r="B253" s="17">
        <v>-545088.1</v>
      </c>
      <c r="C253" s="16">
        <v>-6.9999999999999999E-4</v>
      </c>
      <c r="D253"/>
    </row>
    <row r="254" spans="1:4">
      <c r="A254" s="14" t="s">
        <v>269</v>
      </c>
      <c r="B254" s="17">
        <v>-73204.91</v>
      </c>
      <c r="C254" s="16">
        <v>-1E-4</v>
      </c>
      <c r="D254"/>
    </row>
    <row r="255" spans="1:4">
      <c r="A255" s="14" t="s">
        <v>271</v>
      </c>
      <c r="B255" s="17">
        <v>-414052</v>
      </c>
      <c r="C255" s="16">
        <v>-5.0000000000000001E-4</v>
      </c>
      <c r="D255"/>
    </row>
    <row r="256" spans="1:4">
      <c r="A256" s="14" t="s">
        <v>272</v>
      </c>
      <c r="B256" s="17">
        <v>-4900</v>
      </c>
      <c r="C256" s="16">
        <v>0</v>
      </c>
      <c r="D256"/>
    </row>
    <row r="257" spans="1:4">
      <c r="A257" s="14" t="s">
        <v>261</v>
      </c>
      <c r="B257" s="17">
        <v>-158561</v>
      </c>
      <c r="C257" s="16">
        <v>-2.0000000000000001E-4</v>
      </c>
      <c r="D257"/>
    </row>
    <row r="258" spans="1:4">
      <c r="A258" s="14" t="s">
        <v>314</v>
      </c>
      <c r="B258" s="17">
        <v>-7359.91</v>
      </c>
      <c r="C258" s="16">
        <v>0</v>
      </c>
      <c r="D258"/>
    </row>
    <row r="259" spans="1:4">
      <c r="A259" s="14" t="s">
        <v>248</v>
      </c>
      <c r="B259" s="17">
        <v>-121910</v>
      </c>
      <c r="C259" s="16">
        <v>-2.0000000000000001E-4</v>
      </c>
      <c r="D259"/>
    </row>
    <row r="260" spans="1:4">
      <c r="A260" s="14" t="s">
        <v>319</v>
      </c>
      <c r="B260" s="17">
        <v>-146078.46</v>
      </c>
      <c r="C260" s="16">
        <v>-2.0000000000000001E-4</v>
      </c>
      <c r="D260"/>
    </row>
    <row r="261" spans="1:4">
      <c r="A261" s="14" t="s">
        <v>521</v>
      </c>
      <c r="B261" s="17">
        <v>-18498.12</v>
      </c>
      <c r="C261" s="16">
        <v>0</v>
      </c>
      <c r="D261"/>
    </row>
    <row r="262" spans="1:4">
      <c r="A262" s="14" t="s">
        <v>320</v>
      </c>
      <c r="B262" s="17">
        <v>-29611.86</v>
      </c>
      <c r="C262" s="16">
        <v>0</v>
      </c>
      <c r="D262"/>
    </row>
    <row r="263" spans="1:4">
      <c r="A263" s="14" t="s">
        <v>321</v>
      </c>
      <c r="B263" s="17">
        <v>-112799.97</v>
      </c>
      <c r="C263" s="16">
        <v>-1E-4</v>
      </c>
      <c r="D263"/>
    </row>
    <row r="264" spans="1:4">
      <c r="A264" s="14" t="s">
        <v>322</v>
      </c>
      <c r="B264" s="17">
        <v>-264776.21999999997</v>
      </c>
      <c r="C264" s="16">
        <v>-2.9999999999999997E-4</v>
      </c>
      <c r="D264"/>
    </row>
    <row r="265" spans="1:4">
      <c r="A265" s="14" t="s">
        <v>323</v>
      </c>
      <c r="B265" s="17">
        <v>-126501.6</v>
      </c>
      <c r="C265" s="16">
        <v>-2.0000000000000001E-4</v>
      </c>
      <c r="D265"/>
    </row>
    <row r="266" spans="1:4">
      <c r="A266" s="14" t="s">
        <v>325</v>
      </c>
      <c r="B266" s="17">
        <v>-115840.02</v>
      </c>
      <c r="C266" s="16">
        <v>-1E-4</v>
      </c>
      <c r="D266"/>
    </row>
    <row r="267" spans="1:4">
      <c r="A267" s="14" t="s">
        <v>317</v>
      </c>
      <c r="B267" s="17">
        <v>-151799.85999999999</v>
      </c>
      <c r="C267" s="16">
        <v>-2.0000000000000001E-4</v>
      </c>
      <c r="D267"/>
    </row>
    <row r="268" spans="1:4">
      <c r="A268" s="14" t="s">
        <v>316</v>
      </c>
      <c r="B268" s="17">
        <v>-3130179.18</v>
      </c>
      <c r="C268" s="16">
        <v>-3.8999999999999998E-3</v>
      </c>
      <c r="D268"/>
    </row>
    <row r="269" spans="1:4">
      <c r="A269" s="14" t="s">
        <v>303</v>
      </c>
      <c r="B269" s="17">
        <v>-8477245.4199999999</v>
      </c>
      <c r="C269" s="16">
        <v>-1.0500000000000001E-2</v>
      </c>
      <c r="D269"/>
    </row>
    <row r="270" spans="1:4">
      <c r="A270" s="14" t="s">
        <v>280</v>
      </c>
      <c r="B270" s="17">
        <v>-2745.83</v>
      </c>
      <c r="C270" s="16">
        <v>0</v>
      </c>
      <c r="D270"/>
    </row>
    <row r="271" spans="1:4">
      <c r="A271" s="14" t="s">
        <v>283</v>
      </c>
      <c r="B271" s="17">
        <v>-2503280.48</v>
      </c>
      <c r="C271" s="16">
        <v>-3.0999999999999999E-3</v>
      </c>
      <c r="D271"/>
    </row>
    <row r="272" spans="1:4">
      <c r="A272" s="14" t="s">
        <v>479</v>
      </c>
      <c r="B272" s="17">
        <v>-84413</v>
      </c>
      <c r="C272" s="16">
        <v>-1E-4</v>
      </c>
      <c r="D272"/>
    </row>
    <row r="273" spans="1:4">
      <c r="A273" s="14" t="s">
        <v>772</v>
      </c>
      <c r="B273" s="17">
        <v>-483330.5</v>
      </c>
      <c r="C273" s="16">
        <v>-5.9999999999999995E-4</v>
      </c>
      <c r="D273"/>
    </row>
    <row r="274" spans="1:4">
      <c r="A274" s="14" t="s">
        <v>298</v>
      </c>
      <c r="B274" s="17">
        <v>-3600</v>
      </c>
      <c r="C274" s="16">
        <v>0</v>
      </c>
      <c r="D274"/>
    </row>
    <row r="275" spans="1:4">
      <c r="A275" s="14" t="s">
        <v>300</v>
      </c>
      <c r="B275" s="17">
        <v>-520357.65</v>
      </c>
      <c r="C275" s="16">
        <v>-5.9999999999999995E-4</v>
      </c>
      <c r="D275"/>
    </row>
    <row r="276" spans="1:4">
      <c r="A276" s="14" t="s">
        <v>439</v>
      </c>
      <c r="B276" s="17">
        <v>-60000000</v>
      </c>
      <c r="C276" s="16">
        <v>-7.4099999999999999E-2</v>
      </c>
      <c r="D276"/>
    </row>
    <row r="277" spans="1:4">
      <c r="A277" s="14" t="s">
        <v>214</v>
      </c>
      <c r="B277" s="17">
        <v>-158381.01999999999</v>
      </c>
      <c r="C277" s="16">
        <v>-2.0000000000000001E-4</v>
      </c>
      <c r="D277"/>
    </row>
    <row r="278" spans="1:4">
      <c r="A278" s="14" t="s">
        <v>291</v>
      </c>
      <c r="B278" s="17">
        <v>-33770.800000000003</v>
      </c>
      <c r="C278" s="16">
        <v>0</v>
      </c>
      <c r="D278"/>
    </row>
    <row r="279" spans="1:4">
      <c r="A279" s="14" t="s">
        <v>483</v>
      </c>
      <c r="B279" s="17">
        <v>-55350</v>
      </c>
      <c r="C279" s="16">
        <v>-1E-4</v>
      </c>
      <c r="D279"/>
    </row>
    <row r="280" spans="1:4">
      <c r="A280" s="14" t="s">
        <v>252</v>
      </c>
      <c r="B280" s="17">
        <v>-49400</v>
      </c>
      <c r="C280" s="16">
        <v>-1E-4</v>
      </c>
      <c r="D280"/>
    </row>
    <row r="281" spans="1:4">
      <c r="A281" s="14" t="s">
        <v>758</v>
      </c>
      <c r="B281" s="17">
        <v>-2452</v>
      </c>
      <c r="C281" s="16">
        <v>0</v>
      </c>
      <c r="D281"/>
    </row>
    <row r="282" spans="1:4">
      <c r="A282" s="14" t="s">
        <v>253</v>
      </c>
      <c r="B282" s="17">
        <v>-10359352.800000001</v>
      </c>
      <c r="C282" s="16">
        <v>-1.2800000000000001E-2</v>
      </c>
      <c r="D282"/>
    </row>
    <row r="283" spans="1:4">
      <c r="A283"/>
      <c r="B283"/>
      <c r="C283"/>
      <c r="D283"/>
    </row>
    <row r="284" spans="1:4">
      <c r="A284"/>
      <c r="B284" s="13" t="s">
        <v>17</v>
      </c>
      <c r="C284"/>
      <c r="D284"/>
    </row>
    <row r="285" spans="1:4">
      <c r="A285"/>
      <c r="B285" s="13" t="s">
        <v>18</v>
      </c>
      <c r="C285"/>
      <c r="D285"/>
    </row>
    <row r="286" spans="1:4">
      <c r="A286"/>
      <c r="B286" s="14" t="s">
        <v>19</v>
      </c>
      <c r="C286" s="15">
        <v>242522</v>
      </c>
      <c r="D286"/>
    </row>
    <row r="287" spans="1:4">
      <c r="A287" s="14" t="s">
        <v>289</v>
      </c>
      <c r="B287" s="17">
        <v>-1151039.2</v>
      </c>
      <c r="C287" s="16">
        <v>-1.4E-3</v>
      </c>
      <c r="D287"/>
    </row>
    <row r="288" spans="1:4">
      <c r="A288" s="14" t="s">
        <v>326</v>
      </c>
      <c r="B288" s="17">
        <v>-621334</v>
      </c>
      <c r="C288" s="16">
        <v>-8.0000000000000004E-4</v>
      </c>
      <c r="D288"/>
    </row>
    <row r="289" spans="1:4">
      <c r="A289" s="14" t="s">
        <v>482</v>
      </c>
      <c r="B289" s="17">
        <v>-38700</v>
      </c>
      <c r="C289" s="16">
        <v>0</v>
      </c>
      <c r="D289"/>
    </row>
    <row r="290" spans="1:4">
      <c r="A290" s="14" t="s">
        <v>305</v>
      </c>
      <c r="B290" s="17">
        <v>-45000</v>
      </c>
      <c r="C290" s="16">
        <v>-1E-4</v>
      </c>
      <c r="D290"/>
    </row>
    <row r="291" spans="1:4">
      <c r="A291" s="14" t="s">
        <v>306</v>
      </c>
      <c r="B291" s="17">
        <v>-1100000</v>
      </c>
      <c r="C291" s="16">
        <v>-1.4E-3</v>
      </c>
      <c r="D291"/>
    </row>
    <row r="292" spans="1:4">
      <c r="A292" s="14" t="s">
        <v>318</v>
      </c>
      <c r="B292" s="17">
        <v>-300669.43</v>
      </c>
      <c r="C292" s="16">
        <v>-4.0000000000000002E-4</v>
      </c>
      <c r="D292"/>
    </row>
    <row r="293" spans="1:4">
      <c r="A293" s="14" t="s">
        <v>308</v>
      </c>
      <c r="B293" s="17">
        <v>-135000</v>
      </c>
      <c r="C293" s="16">
        <v>-2.0000000000000001E-4</v>
      </c>
      <c r="D293"/>
    </row>
    <row r="294" spans="1:4">
      <c r="A294" s="14" t="s">
        <v>505</v>
      </c>
      <c r="B294" s="17">
        <v>-6958897.5099999998</v>
      </c>
      <c r="C294" s="16">
        <v>-8.6E-3</v>
      </c>
      <c r="D294"/>
    </row>
    <row r="295" spans="1:4">
      <c r="A295" s="14" t="s">
        <v>310</v>
      </c>
      <c r="B295" s="17">
        <v>-633055.36</v>
      </c>
      <c r="C295" s="16">
        <v>-8.0000000000000004E-4</v>
      </c>
      <c r="D295"/>
    </row>
    <row r="296" spans="1:4">
      <c r="A296" s="14" t="s">
        <v>311</v>
      </c>
      <c r="B296" s="17">
        <v>-4167901.25</v>
      </c>
      <c r="C296" s="16">
        <v>-5.1000000000000004E-3</v>
      </c>
      <c r="D296"/>
    </row>
    <row r="297" spans="1:4">
      <c r="A297" s="14" t="s">
        <v>788</v>
      </c>
      <c r="B297" s="14">
        <v>0</v>
      </c>
      <c r="C297" s="16">
        <v>0</v>
      </c>
      <c r="D297"/>
    </row>
    <row r="298" spans="1:4">
      <c r="A298" s="14" t="s">
        <v>484</v>
      </c>
      <c r="B298" s="14">
        <v>-494.03</v>
      </c>
      <c r="C298" s="16">
        <v>0</v>
      </c>
      <c r="D298"/>
    </row>
    <row r="299" spans="1:4">
      <c r="A299" s="14" t="s">
        <v>312</v>
      </c>
      <c r="B299" s="17">
        <v>-78030.850000000006</v>
      </c>
      <c r="C299" s="16">
        <v>-1E-4</v>
      </c>
      <c r="D299"/>
    </row>
    <row r="300" spans="1:4">
      <c r="A300" s="14" t="s">
        <v>313</v>
      </c>
      <c r="B300" s="17">
        <v>-55520.19</v>
      </c>
      <c r="C300" s="16">
        <v>-1E-4</v>
      </c>
      <c r="D300"/>
    </row>
    <row r="301" spans="1:4">
      <c r="A301" s="14" t="s">
        <v>327</v>
      </c>
      <c r="B301" s="17">
        <v>-100491.83</v>
      </c>
      <c r="C301" s="16">
        <v>-1E-4</v>
      </c>
      <c r="D301"/>
    </row>
    <row r="302" spans="1:4">
      <c r="A302" s="14" t="s">
        <v>315</v>
      </c>
      <c r="B302" s="17">
        <v>-42617.19</v>
      </c>
      <c r="C302" s="16">
        <v>-1E-4</v>
      </c>
      <c r="D302"/>
    </row>
    <row r="303" spans="1:4">
      <c r="A303" s="14" t="s">
        <v>307</v>
      </c>
      <c r="B303" s="17">
        <v>-60000</v>
      </c>
      <c r="C303" s="16">
        <v>-1E-4</v>
      </c>
      <c r="D303"/>
    </row>
    <row r="304" spans="1:4">
      <c r="A304" s="14" t="s">
        <v>330</v>
      </c>
      <c r="B304" s="17">
        <v>562800</v>
      </c>
      <c r="C304" s="16">
        <v>6.9999999999999999E-4</v>
      </c>
      <c r="D304"/>
    </row>
    <row r="305" spans="1:4">
      <c r="A305" s="14" t="s">
        <v>506</v>
      </c>
      <c r="B305" s="17">
        <v>-773210.83</v>
      </c>
      <c r="C305" s="16">
        <v>-1E-3</v>
      </c>
      <c r="D305"/>
    </row>
    <row r="306" spans="1:4">
      <c r="A306" s="14" t="s">
        <v>767</v>
      </c>
      <c r="B306" s="17">
        <v>-18951204.420000002</v>
      </c>
      <c r="C306" s="16">
        <v>-2.3400000000000001E-2</v>
      </c>
      <c r="D306"/>
    </row>
    <row r="307" spans="1:4">
      <c r="A307" s="14" t="s">
        <v>768</v>
      </c>
      <c r="B307" s="17">
        <v>-8111104.25</v>
      </c>
      <c r="C307" s="16">
        <v>-0.01</v>
      </c>
      <c r="D307"/>
    </row>
    <row r="308" spans="1:4">
      <c r="A308" s="14" t="s">
        <v>369</v>
      </c>
      <c r="B308" s="17">
        <v>5701454.0999999996</v>
      </c>
      <c r="C308" s="16">
        <v>7.0000000000000001E-3</v>
      </c>
      <c r="D308"/>
    </row>
    <row r="309" spans="1:4">
      <c r="A309" s="14" t="s">
        <v>370</v>
      </c>
      <c r="B309" s="17">
        <v>4774006.42</v>
      </c>
      <c r="C309" s="16">
        <v>5.8999999999999999E-3</v>
      </c>
      <c r="D309"/>
    </row>
    <row r="310" spans="1:4">
      <c r="A310" s="14" t="s">
        <v>371</v>
      </c>
      <c r="B310" s="17">
        <v>6739853.5899999999</v>
      </c>
      <c r="C310" s="16">
        <v>8.3000000000000001E-3</v>
      </c>
      <c r="D310"/>
    </row>
    <row r="311" spans="1:4">
      <c r="A311" s="14" t="s">
        <v>755</v>
      </c>
      <c r="B311" s="17">
        <v>56273.5</v>
      </c>
      <c r="C311" s="16">
        <v>1E-4</v>
      </c>
      <c r="D311"/>
    </row>
    <row r="312" spans="1:4">
      <c r="A312" s="14" t="s">
        <v>751</v>
      </c>
      <c r="B312" s="17">
        <v>13313914.119999999</v>
      </c>
      <c r="C312" s="16">
        <v>1.6400000000000001E-2</v>
      </c>
      <c r="D312"/>
    </row>
    <row r="313" spans="1:4">
      <c r="A313" s="14" t="s">
        <v>329</v>
      </c>
      <c r="B313" s="17">
        <v>432297.7</v>
      </c>
      <c r="C313" s="16">
        <v>5.0000000000000001E-4</v>
      </c>
      <c r="D313"/>
    </row>
    <row r="314" spans="1:4">
      <c r="A314" s="14" t="s">
        <v>750</v>
      </c>
      <c r="B314" s="17">
        <v>2880129.25</v>
      </c>
      <c r="C314" s="16">
        <v>3.5999999999999999E-3</v>
      </c>
      <c r="D314"/>
    </row>
    <row r="315" spans="1:4">
      <c r="A315" s="14" t="s">
        <v>331</v>
      </c>
      <c r="B315" s="17">
        <v>3561054.52</v>
      </c>
      <c r="C315" s="16">
        <v>4.4000000000000003E-3</v>
      </c>
      <c r="D315"/>
    </row>
    <row r="316" spans="1:4">
      <c r="A316" s="14" t="s">
        <v>332</v>
      </c>
      <c r="B316" s="17">
        <v>-3127415.5</v>
      </c>
      <c r="C316" s="16">
        <v>-3.8999999999999998E-3</v>
      </c>
      <c r="D316"/>
    </row>
    <row r="317" spans="1:4">
      <c r="A317" s="14" t="s">
        <v>753</v>
      </c>
      <c r="B317" s="17">
        <v>-4818384.38</v>
      </c>
      <c r="C317" s="16">
        <v>-5.8999999999999999E-3</v>
      </c>
      <c r="D317"/>
    </row>
    <row r="318" spans="1:4">
      <c r="A318" s="14" t="s">
        <v>487</v>
      </c>
      <c r="B318" s="17">
        <v>759889.38</v>
      </c>
      <c r="C318" s="16">
        <v>8.9999999999999998E-4</v>
      </c>
      <c r="D318"/>
    </row>
    <row r="319" spans="1:4">
      <c r="A319" s="14" t="s">
        <v>759</v>
      </c>
      <c r="B319" s="17">
        <v>7355.5</v>
      </c>
      <c r="C319" s="16">
        <v>0</v>
      </c>
      <c r="D319"/>
    </row>
    <row r="320" spans="1:4">
      <c r="A320" s="14" t="s">
        <v>756</v>
      </c>
      <c r="B320" s="17">
        <v>7844</v>
      </c>
      <c r="C320" s="16">
        <v>0</v>
      </c>
      <c r="D320"/>
    </row>
    <row r="321" spans="1:4">
      <c r="A321" s="14" t="s">
        <v>396</v>
      </c>
      <c r="B321" s="17">
        <v>-4050</v>
      </c>
      <c r="C321" s="16">
        <v>0</v>
      </c>
      <c r="D321"/>
    </row>
    <row r="322" spans="1:4">
      <c r="A322" s="14" t="s">
        <v>771</v>
      </c>
      <c r="B322" s="17">
        <v>15776</v>
      </c>
      <c r="C322" s="16">
        <v>0</v>
      </c>
      <c r="D322"/>
    </row>
    <row r="323" spans="1:4">
      <c r="A323" s="14" t="s">
        <v>360</v>
      </c>
      <c r="B323" s="17">
        <v>232311.55</v>
      </c>
      <c r="C323" s="16">
        <v>2.9999999999999997E-4</v>
      </c>
      <c r="D323"/>
    </row>
    <row r="324" spans="1:4">
      <c r="A324" s="14" t="s">
        <v>763</v>
      </c>
      <c r="B324" s="17">
        <v>11643898.93</v>
      </c>
      <c r="C324" s="16">
        <v>1.44E-2</v>
      </c>
      <c r="D324"/>
    </row>
    <row r="325" spans="1:4">
      <c r="A325" s="14" t="s">
        <v>202</v>
      </c>
      <c r="B325" s="17">
        <v>-2200</v>
      </c>
      <c r="C325" s="16">
        <v>0</v>
      </c>
      <c r="D325"/>
    </row>
    <row r="326" spans="1:4">
      <c r="A326" s="14" t="s">
        <v>196</v>
      </c>
      <c r="B326" s="17">
        <v>29995.02</v>
      </c>
      <c r="C326" s="16">
        <v>0</v>
      </c>
      <c r="D326"/>
    </row>
    <row r="327" spans="1:4">
      <c r="A327" s="14" t="s">
        <v>464</v>
      </c>
      <c r="B327" s="17">
        <v>303098.75</v>
      </c>
      <c r="C327" s="16">
        <v>4.0000000000000002E-4</v>
      </c>
      <c r="D327"/>
    </row>
    <row r="328" spans="1:4">
      <c r="A328" s="14" t="s">
        <v>466</v>
      </c>
      <c r="B328" s="17">
        <v>100193.25</v>
      </c>
      <c r="C328" s="16">
        <v>1E-4</v>
      </c>
      <c r="D328"/>
    </row>
    <row r="329" spans="1:4">
      <c r="A329" s="14" t="s">
        <v>745</v>
      </c>
      <c r="B329" s="17">
        <v>18334901.120000001</v>
      </c>
      <c r="C329" s="16">
        <v>2.2599999999999999E-2</v>
      </c>
      <c r="D329"/>
    </row>
    <row r="330" spans="1:4">
      <c r="A330" s="14" t="s">
        <v>746</v>
      </c>
      <c r="B330" s="17">
        <v>98058376.579999998</v>
      </c>
      <c r="C330" s="16">
        <v>0.1211</v>
      </c>
      <c r="D330"/>
    </row>
    <row r="331" spans="1:4">
      <c r="A331" s="14" t="s">
        <v>747</v>
      </c>
      <c r="B331" s="17">
        <v>11076669</v>
      </c>
      <c r="C331" s="16">
        <v>1.37E-2</v>
      </c>
      <c r="D331"/>
    </row>
    <row r="332" spans="1:4">
      <c r="A332" s="14" t="s">
        <v>766</v>
      </c>
      <c r="B332" s="17">
        <v>-46811695.219999999</v>
      </c>
      <c r="C332" s="16">
        <v>-5.7799999999999997E-2</v>
      </c>
      <c r="D332"/>
    </row>
    <row r="333" spans="1:4">
      <c r="A333" s="14" t="s">
        <v>764</v>
      </c>
      <c r="B333" s="17">
        <v>32028236.719999999</v>
      </c>
      <c r="C333" s="16">
        <v>3.95E-2</v>
      </c>
      <c r="D333"/>
    </row>
    <row r="334" spans="1:4">
      <c r="A334" s="14" t="s">
        <v>769</v>
      </c>
      <c r="B334" s="17">
        <v>48726</v>
      </c>
      <c r="C334" s="16">
        <v>1E-4</v>
      </c>
      <c r="D334"/>
    </row>
    <row r="335" spans="1:4">
      <c r="A335" s="14" t="s">
        <v>752</v>
      </c>
      <c r="B335" s="17">
        <v>2214188.7200000002</v>
      </c>
      <c r="C335" s="16">
        <v>2.7000000000000001E-3</v>
      </c>
      <c r="D335"/>
    </row>
    <row r="336" spans="1:4">
      <c r="A336" s="14" t="s">
        <v>742</v>
      </c>
      <c r="B336" s="17">
        <v>313040</v>
      </c>
      <c r="C336" s="16">
        <v>4.0000000000000002E-4</v>
      </c>
      <c r="D336"/>
    </row>
    <row r="337" spans="1:4">
      <c r="A337" s="14" t="s">
        <v>743</v>
      </c>
      <c r="B337" s="17">
        <v>1739094.6</v>
      </c>
      <c r="C337" s="16">
        <v>2.0999999999999999E-3</v>
      </c>
      <c r="D337"/>
    </row>
    <row r="338" spans="1:4">
      <c r="A338" s="14" t="s">
        <v>744</v>
      </c>
      <c r="B338" s="14">
        <v>0</v>
      </c>
      <c r="C338" s="16">
        <v>0</v>
      </c>
      <c r="D338"/>
    </row>
    <row r="339" spans="1:4">
      <c r="A339" s="14" t="s">
        <v>748</v>
      </c>
      <c r="B339" s="17">
        <v>-41233869.649999999</v>
      </c>
      <c r="C339" s="16">
        <v>-5.0900000000000001E-2</v>
      </c>
      <c r="D339"/>
    </row>
    <row r="340" spans="1:4">
      <c r="A340"/>
      <c r="B340"/>
      <c r="C340"/>
      <c r="D340"/>
    </row>
    <row r="341" spans="1:4">
      <c r="A341"/>
      <c r="B341" s="13" t="s">
        <v>17</v>
      </c>
      <c r="C341"/>
      <c r="D341"/>
    </row>
    <row r="342" spans="1:4">
      <c r="A342"/>
      <c r="B342" s="13" t="s">
        <v>18</v>
      </c>
      <c r="C342"/>
      <c r="D342"/>
    </row>
    <row r="343" spans="1:4">
      <c r="A343"/>
      <c r="B343" s="14" t="s">
        <v>19</v>
      </c>
      <c r="C343" s="15">
        <v>242522</v>
      </c>
      <c r="D343"/>
    </row>
    <row r="344" spans="1:4">
      <c r="A344" s="14" t="s">
        <v>770</v>
      </c>
      <c r="B344" s="17">
        <v>-2520307</v>
      </c>
      <c r="C344" s="16">
        <v>-3.0999999999999999E-3</v>
      </c>
      <c r="D344"/>
    </row>
    <row r="345" spans="1:4">
      <c r="A345" s="14" t="s">
        <v>749</v>
      </c>
      <c r="B345" s="17">
        <v>13288</v>
      </c>
      <c r="C345" s="16">
        <v>0</v>
      </c>
      <c r="D345"/>
    </row>
    <row r="346" spans="1:4">
      <c r="A346" s="14" t="s">
        <v>765</v>
      </c>
      <c r="B346" s="17">
        <v>2378371.44</v>
      </c>
      <c r="C346" s="16">
        <v>2.8999999999999998E-3</v>
      </c>
      <c r="D346"/>
    </row>
    <row r="347" spans="1:4">
      <c r="A347" s="14" t="s">
        <v>789</v>
      </c>
      <c r="B347" s="17">
        <v>7691903.6799999997</v>
      </c>
      <c r="C347" s="16">
        <v>9.4999999999999998E-3</v>
      </c>
      <c r="D347"/>
    </row>
    <row r="348" spans="1:4">
      <c r="A348" s="14" t="s">
        <v>386</v>
      </c>
      <c r="B348" s="17">
        <v>-1629780</v>
      </c>
      <c r="C348" s="16">
        <v>-2E-3</v>
      </c>
      <c r="D348"/>
    </row>
    <row r="349" spans="1:4">
      <c r="A349" s="14" t="s">
        <v>377</v>
      </c>
      <c r="B349" s="17">
        <v>-2804301</v>
      </c>
      <c r="C349" s="16">
        <v>-3.5000000000000001E-3</v>
      </c>
      <c r="D349"/>
    </row>
    <row r="350" spans="1:4">
      <c r="A350" s="14" t="s">
        <v>754</v>
      </c>
      <c r="B350" s="17">
        <v>-7355.5</v>
      </c>
      <c r="C350" s="16">
        <v>0</v>
      </c>
      <c r="D350"/>
    </row>
    <row r="351" spans="1:4">
      <c r="A351" s="14" t="s">
        <v>378</v>
      </c>
      <c r="B351" s="17">
        <v>-311589</v>
      </c>
      <c r="C351" s="16">
        <v>-4.0000000000000002E-4</v>
      </c>
      <c r="D351"/>
    </row>
    <row r="352" spans="1:4">
      <c r="A352" s="14" t="s">
        <v>379</v>
      </c>
      <c r="B352" s="17">
        <v>-1837287.9</v>
      </c>
      <c r="C352" s="16">
        <v>-2.3E-3</v>
      </c>
      <c r="D352"/>
    </row>
    <row r="353" spans="1:4">
      <c r="A353" s="14" t="s">
        <v>380</v>
      </c>
      <c r="B353" s="17">
        <v>-204143.1</v>
      </c>
      <c r="C353" s="16">
        <v>-2.9999999999999997E-4</v>
      </c>
      <c r="D353"/>
    </row>
    <row r="354" spans="1:4">
      <c r="A354" s="14" t="s">
        <v>381</v>
      </c>
      <c r="B354" s="17">
        <v>-7271184.5999999996</v>
      </c>
      <c r="C354" s="16">
        <v>-8.9999999999999993E-3</v>
      </c>
      <c r="D354"/>
    </row>
    <row r="355" spans="1:4">
      <c r="A355" s="14" t="s">
        <v>382</v>
      </c>
      <c r="B355" s="17">
        <v>-807909.4</v>
      </c>
      <c r="C355" s="16">
        <v>-1E-3</v>
      </c>
      <c r="D355"/>
    </row>
    <row r="356" spans="1:4">
      <c r="A356" s="14" t="s">
        <v>383</v>
      </c>
      <c r="B356" s="17">
        <v>-1728200</v>
      </c>
      <c r="C356" s="16">
        <v>-2.0999999999999999E-3</v>
      </c>
      <c r="D356"/>
    </row>
    <row r="357" spans="1:4">
      <c r="A357" s="14" t="s">
        <v>342</v>
      </c>
      <c r="B357" s="17">
        <v>232857.27</v>
      </c>
      <c r="C357" s="16">
        <v>2.9999999999999997E-4</v>
      </c>
      <c r="D357"/>
    </row>
    <row r="358" spans="1:4">
      <c r="A358" s="14" t="s">
        <v>398</v>
      </c>
      <c r="B358" s="14">
        <v>-828</v>
      </c>
      <c r="C358" s="16">
        <v>0</v>
      </c>
      <c r="D358"/>
    </row>
    <row r="359" spans="1:4">
      <c r="A359" s="14" t="s">
        <v>407</v>
      </c>
      <c r="B359" s="17">
        <v>-4126.33</v>
      </c>
      <c r="C359" s="16">
        <v>0</v>
      </c>
      <c r="D359"/>
    </row>
    <row r="360" spans="1:4">
      <c r="A360" s="14" t="s">
        <v>388</v>
      </c>
      <c r="B360" s="17">
        <v>-977442.21</v>
      </c>
      <c r="C360" s="16">
        <v>-1.1999999999999999E-3</v>
      </c>
      <c r="D360"/>
    </row>
    <row r="361" spans="1:4">
      <c r="A361" s="14" t="s">
        <v>389</v>
      </c>
      <c r="B361" s="17">
        <v>-1466163.31</v>
      </c>
      <c r="C361" s="16">
        <v>-1.8E-3</v>
      </c>
      <c r="D361"/>
    </row>
    <row r="362" spans="1:4">
      <c r="A362" s="14" t="s">
        <v>390</v>
      </c>
      <c r="B362" s="17">
        <v>-59891.1</v>
      </c>
      <c r="C362" s="16">
        <v>-1E-4</v>
      </c>
      <c r="D362"/>
    </row>
    <row r="363" spans="1:4">
      <c r="A363" s="14" t="s">
        <v>499</v>
      </c>
      <c r="B363" s="17">
        <v>-35448</v>
      </c>
      <c r="C363" s="16">
        <v>0</v>
      </c>
      <c r="D363"/>
    </row>
    <row r="364" spans="1:4">
      <c r="A364" s="14" t="s">
        <v>500</v>
      </c>
      <c r="B364" s="17">
        <v>-196102</v>
      </c>
      <c r="C364" s="16">
        <v>-2.0000000000000001E-4</v>
      </c>
      <c r="D364"/>
    </row>
    <row r="365" spans="1:4">
      <c r="A365" s="14" t="s">
        <v>501</v>
      </c>
      <c r="B365" s="17">
        <v>-2521000</v>
      </c>
      <c r="C365" s="16">
        <v>-3.0999999999999999E-3</v>
      </c>
      <c r="D365"/>
    </row>
    <row r="366" spans="1:4">
      <c r="A366" s="14" t="s">
        <v>502</v>
      </c>
      <c r="B366" s="17">
        <v>-3000</v>
      </c>
      <c r="C366" s="16">
        <v>0</v>
      </c>
      <c r="D366"/>
    </row>
    <row r="367" spans="1:4">
      <c r="A367" s="14" t="s">
        <v>201</v>
      </c>
      <c r="B367" s="17">
        <v>1082534.75</v>
      </c>
      <c r="C367" s="16">
        <v>1.2999999999999999E-3</v>
      </c>
      <c r="D367"/>
    </row>
    <row r="368" spans="1:4">
      <c r="A368" s="14" t="s">
        <v>384</v>
      </c>
      <c r="B368" s="17">
        <v>-765761.47</v>
      </c>
      <c r="C368" s="16">
        <v>-8.9999999999999998E-4</v>
      </c>
      <c r="D368"/>
    </row>
    <row r="369" spans="1:4">
      <c r="A369" s="14" t="s">
        <v>406</v>
      </c>
      <c r="B369" s="17">
        <v>614714.93999999994</v>
      </c>
      <c r="C369" s="16">
        <v>8.0000000000000004E-4</v>
      </c>
      <c r="D369"/>
    </row>
    <row r="370" spans="1:4">
      <c r="A370" s="14" t="s">
        <v>491</v>
      </c>
      <c r="B370" s="17">
        <v>25000</v>
      </c>
      <c r="C370" s="16">
        <v>0</v>
      </c>
      <c r="D370"/>
    </row>
    <row r="371" spans="1:4">
      <c r="A371" s="14" t="s">
        <v>347</v>
      </c>
      <c r="B371" s="17">
        <v>2577599.84</v>
      </c>
      <c r="C371" s="16">
        <v>3.2000000000000002E-3</v>
      </c>
      <c r="D371"/>
    </row>
    <row r="372" spans="1:4">
      <c r="A372" s="14" t="s">
        <v>372</v>
      </c>
      <c r="B372" s="17">
        <v>1058879.56</v>
      </c>
      <c r="C372" s="16">
        <v>1.2999999999999999E-3</v>
      </c>
      <c r="D372"/>
    </row>
    <row r="373" spans="1:4">
      <c r="A373" s="14" t="s">
        <v>419</v>
      </c>
      <c r="B373" s="17">
        <v>65578103</v>
      </c>
      <c r="C373" s="16">
        <v>8.1000000000000003E-2</v>
      </c>
      <c r="D373"/>
    </row>
    <row r="374" spans="1:4">
      <c r="A374" s="14" t="s">
        <v>410</v>
      </c>
      <c r="B374" s="17">
        <v>2850000</v>
      </c>
      <c r="C374" s="16">
        <v>3.5000000000000001E-3</v>
      </c>
      <c r="D374"/>
    </row>
    <row r="375" spans="1:4">
      <c r="A375" s="14" t="s">
        <v>408</v>
      </c>
      <c r="B375" s="17">
        <v>2666095.27</v>
      </c>
      <c r="C375" s="16">
        <v>3.3E-3</v>
      </c>
      <c r="D375"/>
    </row>
    <row r="376" spans="1:4">
      <c r="A376" s="14" t="s">
        <v>400</v>
      </c>
      <c r="B376" s="17">
        <v>2928887.12</v>
      </c>
      <c r="C376" s="16">
        <v>3.5999999999999999E-3</v>
      </c>
      <c r="D376"/>
    </row>
    <row r="377" spans="1:4">
      <c r="A377" s="14" t="s">
        <v>402</v>
      </c>
      <c r="B377" s="17">
        <v>60000000</v>
      </c>
      <c r="C377" s="16">
        <v>7.4099999999999999E-2</v>
      </c>
      <c r="D377"/>
    </row>
    <row r="378" spans="1:4">
      <c r="A378" s="14" t="s">
        <v>508</v>
      </c>
      <c r="B378" s="17">
        <v>3600</v>
      </c>
      <c r="C378" s="16">
        <v>0</v>
      </c>
      <c r="D378"/>
    </row>
    <row r="379" spans="1:4">
      <c r="A379" s="14" t="s">
        <v>405</v>
      </c>
      <c r="B379" s="17">
        <v>11850</v>
      </c>
      <c r="C379" s="16">
        <v>0</v>
      </c>
      <c r="D379"/>
    </row>
    <row r="380" spans="1:4">
      <c r="A380" s="14" t="s">
        <v>420</v>
      </c>
      <c r="B380" s="17">
        <v>-37136.94</v>
      </c>
      <c r="C380" s="16">
        <v>0</v>
      </c>
      <c r="D380"/>
    </row>
    <row r="381" spans="1:4">
      <c r="A381" s="14" t="s">
        <v>413</v>
      </c>
      <c r="B381" s="17">
        <v>191610</v>
      </c>
      <c r="C381" s="16">
        <v>2.0000000000000001E-4</v>
      </c>
      <c r="D381"/>
    </row>
    <row r="382" spans="1:4">
      <c r="A382" s="14" t="s">
        <v>414</v>
      </c>
      <c r="B382" s="17">
        <v>-51042213.280000001</v>
      </c>
      <c r="C382" s="16">
        <v>-6.3E-2</v>
      </c>
      <c r="D382"/>
    </row>
    <row r="383" spans="1:4">
      <c r="A383" s="14" t="s">
        <v>415</v>
      </c>
      <c r="B383" s="17">
        <v>-5671357.0300000003</v>
      </c>
      <c r="C383" s="16">
        <v>-7.0000000000000001E-3</v>
      </c>
      <c r="D383"/>
    </row>
    <row r="384" spans="1:4">
      <c r="A384" s="14" t="s">
        <v>416</v>
      </c>
      <c r="B384" s="17">
        <v>-20000</v>
      </c>
      <c r="C384" s="16">
        <v>0</v>
      </c>
      <c r="D384"/>
    </row>
    <row r="385" spans="1:4">
      <c r="A385" s="14" t="s">
        <v>417</v>
      </c>
      <c r="B385" s="17">
        <v>-2903103.22</v>
      </c>
      <c r="C385" s="16">
        <v>-3.5999999999999999E-3</v>
      </c>
      <c r="D385"/>
    </row>
    <row r="386" spans="1:4">
      <c r="A386" s="14" t="s">
        <v>418</v>
      </c>
      <c r="B386" s="17">
        <v>-326700</v>
      </c>
      <c r="C386" s="16">
        <v>-4.0000000000000002E-4</v>
      </c>
      <c r="D386"/>
    </row>
    <row r="387" spans="1:4">
      <c r="A387" s="14" t="s">
        <v>387</v>
      </c>
      <c r="B387" s="17">
        <v>-29260</v>
      </c>
      <c r="C387" s="16">
        <v>0</v>
      </c>
      <c r="D387"/>
    </row>
    <row r="388" spans="1:4">
      <c r="A388" s="14" t="s">
        <v>404</v>
      </c>
      <c r="B388" s="17">
        <v>7847.4</v>
      </c>
      <c r="C388" s="16">
        <v>0</v>
      </c>
      <c r="D388"/>
    </row>
    <row r="389" spans="1:4">
      <c r="A389" s="13" t="s">
        <v>195</v>
      </c>
      <c r="B389" s="18">
        <v>17252109.210000001</v>
      </c>
      <c r="C389" s="19">
        <v>2.1299999999999999E-2</v>
      </c>
    </row>
    <row r="390" spans="1:4">
      <c r="A390" s="14" t="s">
        <v>421</v>
      </c>
      <c r="B390"/>
      <c r="C390"/>
      <c r="D390"/>
    </row>
    <row r="391" spans="1:4">
      <c r="A391" s="14" t="s">
        <v>528</v>
      </c>
      <c r="B391" s="17">
        <v>295187368.38</v>
      </c>
      <c r="C391" s="16">
        <v>0.3644</v>
      </c>
      <c r="D391"/>
    </row>
    <row r="392" spans="1:4">
      <c r="A392" s="14" t="s">
        <v>422</v>
      </c>
      <c r="B392" s="17">
        <v>11105891.51</v>
      </c>
      <c r="C392" s="16">
        <v>1.37E-2</v>
      </c>
      <c r="D392"/>
    </row>
    <row r="393" spans="1:4">
      <c r="A393" s="14" t="s">
        <v>423</v>
      </c>
      <c r="B393" s="17">
        <v>-3459048.52</v>
      </c>
      <c r="C393" s="16">
        <v>-4.3E-3</v>
      </c>
      <c r="D393"/>
    </row>
    <row r="394" spans="1:4">
      <c r="A394" s="13" t="s">
        <v>421</v>
      </c>
      <c r="B394" s="18">
        <v>302834211.37</v>
      </c>
      <c r="C394" s="19">
        <v>0.37380000000000002</v>
      </c>
    </row>
    <row r="395" spans="1:4">
      <c r="A395" s="14" t="s">
        <v>425</v>
      </c>
      <c r="B395"/>
      <c r="C395"/>
      <c r="D395"/>
    </row>
    <row r="396" spans="1:4">
      <c r="A396" s="14" t="s">
        <v>426</v>
      </c>
      <c r="B396" s="17">
        <v>394152517.08999997</v>
      </c>
      <c r="C396" s="16">
        <v>0.48659999999999998</v>
      </c>
      <c r="D396"/>
    </row>
    <row r="397" spans="1:4">
      <c r="A397"/>
      <c r="B397"/>
      <c r="C397"/>
      <c r="D397"/>
    </row>
    <row r="398" spans="1:4">
      <c r="A398" s="14" t="s">
        <v>425</v>
      </c>
      <c r="B398" s="18">
        <v>394152517.08999997</v>
      </c>
      <c r="C398"/>
      <c r="D398"/>
    </row>
    <row r="399" spans="1:4">
      <c r="A399" s="264" t="s">
        <v>510</v>
      </c>
      <c r="B399" s="182">
        <v>714238837.66999996</v>
      </c>
      <c r="C399"/>
      <c r="D399"/>
    </row>
    <row r="400" spans="1:4">
      <c r="A400"/>
      <c r="B400" s="14"/>
      <c r="C400" s="15"/>
      <c r="D400"/>
    </row>
    <row r="401" spans="1:4">
      <c r="A401"/>
      <c r="D401" s="19"/>
    </row>
    <row r="402" spans="1:4">
      <c r="A402"/>
      <c r="D402" s="18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R49"/>
  <sheetViews>
    <sheetView workbookViewId="0">
      <selection activeCell="Q12" sqref="Q12"/>
    </sheetView>
  </sheetViews>
  <sheetFormatPr defaultRowHeight="14.25"/>
  <cols>
    <col min="1" max="1" width="2.5" customWidth="1"/>
    <col min="2" max="2" width="41.5" customWidth="1"/>
    <col min="3" max="6" width="14.75" bestFit="1" customWidth="1"/>
    <col min="7" max="7" width="14.75" style="106" bestFit="1" customWidth="1"/>
    <col min="8" max="8" width="14.375" style="106" hidden="1" customWidth="1"/>
    <col min="9" max="14" width="12.25" style="106" hidden="1" customWidth="1"/>
    <col min="15" max="18" width="12.25" style="106" customWidth="1"/>
  </cols>
  <sheetData>
    <row r="1" spans="1:18" s="1" customFormat="1" ht="26.25">
      <c r="A1" s="206" t="s">
        <v>6</v>
      </c>
      <c r="B1" s="206"/>
      <c r="C1" s="206"/>
      <c r="D1" s="206"/>
      <c r="E1" s="206"/>
      <c r="F1" s="206"/>
      <c r="G1" s="206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s="1" customFormat="1" ht="26.25">
      <c r="A2" s="206" t="s">
        <v>9</v>
      </c>
      <c r="B2" s="206"/>
      <c r="C2" s="206"/>
      <c r="D2" s="206"/>
      <c r="E2" s="206"/>
      <c r="F2" s="206"/>
      <c r="G2" s="206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s="1" customFormat="1" ht="26.25">
      <c r="A3" s="223" t="s">
        <v>785</v>
      </c>
      <c r="B3" s="223"/>
      <c r="C3" s="224"/>
      <c r="D3" s="224"/>
      <c r="E3" s="224"/>
      <c r="F3" s="224"/>
      <c r="G3" s="224"/>
    </row>
    <row r="4" spans="1:18" s="1" customFormat="1" ht="24.75" customHeight="1">
      <c r="A4" s="217" t="s">
        <v>7</v>
      </c>
      <c r="B4" s="218"/>
      <c r="C4" s="207" t="s">
        <v>8</v>
      </c>
      <c r="D4" s="208"/>
      <c r="E4" s="208"/>
      <c r="F4" s="208"/>
      <c r="G4" s="209"/>
    </row>
    <row r="5" spans="1:18" s="110" customFormat="1" ht="24.75" customHeight="1">
      <c r="A5" s="219"/>
      <c r="B5" s="220"/>
      <c r="C5" s="258">
        <v>2560</v>
      </c>
      <c r="D5" s="256">
        <v>2561</v>
      </c>
      <c r="E5" s="254">
        <v>2562</v>
      </c>
      <c r="F5" s="252">
        <v>2563</v>
      </c>
      <c r="G5" s="260">
        <v>2564</v>
      </c>
    </row>
    <row r="6" spans="1:18" s="1" customFormat="1" ht="21">
      <c r="A6" s="221"/>
      <c r="B6" s="222"/>
      <c r="C6" s="259"/>
      <c r="D6" s="257"/>
      <c r="E6" s="255"/>
      <c r="F6" s="253"/>
      <c r="G6" s="262" t="s">
        <v>777</v>
      </c>
    </row>
    <row r="7" spans="1:18" s="12" customFormat="1" ht="21">
      <c r="A7" s="21" t="s">
        <v>10</v>
      </c>
      <c r="B7" s="22"/>
      <c r="C7" s="23">
        <f t="shared" ref="C7:F7" si="0">SUM(C8:C13)</f>
        <v>164217630.94999999</v>
      </c>
      <c r="D7" s="23">
        <f t="shared" si="0"/>
        <v>168152754.61999997</v>
      </c>
      <c r="E7" s="23">
        <f t="shared" si="0"/>
        <v>164676742.40999997</v>
      </c>
      <c r="F7" s="23">
        <f t="shared" si="0"/>
        <v>153982330.40000001</v>
      </c>
      <c r="G7" s="23">
        <f>SUM(G8:G13)</f>
        <v>209934115.33000004</v>
      </c>
    </row>
    <row r="8" spans="1:18" s="1" customFormat="1" ht="21">
      <c r="A8" s="8"/>
      <c r="B8" s="9" t="s">
        <v>530</v>
      </c>
      <c r="C8" s="4">
        <f>+'60'!C14-'60'!B12-'60'!B13</f>
        <v>55781030.559999995</v>
      </c>
      <c r="D8" s="4">
        <f>+'61'!C12-'61'!B10-'61'!B11</f>
        <v>48075118.989999995</v>
      </c>
      <c r="E8" s="4">
        <f>+'62'!C15-'62'!B10-'62'!B14</f>
        <v>64771357.179999992</v>
      </c>
      <c r="F8" s="4">
        <f>+'63'!C15-'63'!B9-'63'!B10</f>
        <v>77712397.519999996</v>
      </c>
      <c r="G8" s="4">
        <f>+E31</f>
        <v>81796224.930000007</v>
      </c>
    </row>
    <row r="9" spans="1:18" s="1" customFormat="1" ht="21">
      <c r="A9" s="8"/>
      <c r="B9" s="9" t="s">
        <v>11</v>
      </c>
      <c r="C9" s="4">
        <f>+'60'!C58-'60'!B17</f>
        <v>96273985.480000004</v>
      </c>
      <c r="D9" s="4">
        <f>+'61'!C51-'61'!B14-'61'!B34</f>
        <v>98289336.450000003</v>
      </c>
      <c r="E9" s="4">
        <f>+'62'!C54-'62'!B18-'62'!B38</f>
        <v>71197324.599999994</v>
      </c>
      <c r="F9" s="4">
        <f>+'63'!C50-'63'!B17-'63'!B35</f>
        <v>51658418.25</v>
      </c>
      <c r="G9" s="4">
        <f t="shared" ref="G9:G18" si="1">+E32</f>
        <v>102399564.04000001</v>
      </c>
    </row>
    <row r="10" spans="1:18" s="1" customFormat="1" ht="21">
      <c r="A10" s="8"/>
      <c r="B10" s="9" t="s">
        <v>12</v>
      </c>
      <c r="C10" s="4">
        <f>+'60'!B17</f>
        <v>103612</v>
      </c>
      <c r="D10" s="4">
        <f>+'61'!B14+'61'!B34</f>
        <v>3903266.64</v>
      </c>
      <c r="E10" s="4">
        <f>+'62'!B18+'62'!B38</f>
        <v>4332942.37</v>
      </c>
      <c r="F10" s="4">
        <f>+'63'!B17+'63'!B35</f>
        <v>512321.72</v>
      </c>
      <c r="G10" s="4">
        <f t="shared" si="1"/>
        <v>172092</v>
      </c>
    </row>
    <row r="11" spans="1:18" s="1" customFormat="1" ht="21">
      <c r="A11" s="8"/>
      <c r="B11" s="9" t="s">
        <v>13</v>
      </c>
      <c r="C11" s="4">
        <f>+'60'!C65</f>
        <v>1125350.97</v>
      </c>
      <c r="D11" s="4">
        <f>+'61'!C54</f>
        <v>1125350.97</v>
      </c>
      <c r="E11" s="4">
        <v>0</v>
      </c>
      <c r="F11" s="4">
        <v>0</v>
      </c>
      <c r="G11" s="4">
        <f t="shared" si="1"/>
        <v>0</v>
      </c>
    </row>
    <row r="12" spans="1:18" s="1" customFormat="1" ht="21">
      <c r="A12" s="8"/>
      <c r="B12" s="9" t="s">
        <v>14</v>
      </c>
      <c r="C12" s="4">
        <f>+'60'!C83</f>
        <v>10933651.939999999</v>
      </c>
      <c r="D12" s="4">
        <f>+'61'!C76</f>
        <v>16759681.57</v>
      </c>
      <c r="E12" s="4">
        <f>+'62'!C76</f>
        <v>24375118.260000002</v>
      </c>
      <c r="F12" s="4">
        <f>+'63'!C71</f>
        <v>24099192.91</v>
      </c>
      <c r="G12" s="4">
        <f t="shared" si="1"/>
        <v>25566234.359999999</v>
      </c>
    </row>
    <row r="13" spans="1:18" s="110" customFormat="1" ht="21">
      <c r="A13" s="8"/>
      <c r="B13" s="9" t="s">
        <v>760</v>
      </c>
      <c r="C13" s="4"/>
      <c r="D13" s="4"/>
      <c r="E13" s="4"/>
      <c r="F13" s="4"/>
      <c r="G13" s="4">
        <f t="shared" si="1"/>
        <v>0</v>
      </c>
    </row>
    <row r="14" spans="1:18" s="12" customFormat="1" ht="21">
      <c r="A14" s="21" t="s">
        <v>1</v>
      </c>
      <c r="B14" s="22"/>
      <c r="C14" s="23">
        <f>SUM(C15:C18)</f>
        <v>63929544.530000001</v>
      </c>
      <c r="D14" s="23">
        <f>SUM(D15:D18)</f>
        <v>63248789.979999997</v>
      </c>
      <c r="E14" s="23">
        <f>SUM(E15:E18)</f>
        <v>68742233.019999996</v>
      </c>
      <c r="F14" s="23">
        <f>SUM(F15:F18)</f>
        <v>58960886.099999994</v>
      </c>
      <c r="G14" s="23">
        <f>SUM(G15:G18)</f>
        <v>81200234.210000008</v>
      </c>
    </row>
    <row r="15" spans="1:18" s="1" customFormat="1" ht="21">
      <c r="A15" s="8"/>
      <c r="B15" s="9" t="s">
        <v>773</v>
      </c>
      <c r="C15" s="4">
        <f>+'60'!C165-'60'!B155</f>
        <v>46739077.590000004</v>
      </c>
      <c r="D15" s="4">
        <f>+'61'!C153-'61'!B144</f>
        <v>43010158.759999998</v>
      </c>
      <c r="E15" s="4">
        <f>+'62'!C159</f>
        <v>55089286.729999997</v>
      </c>
      <c r="F15" s="4">
        <f>+'63'!C158-'63'!B149</f>
        <v>44196507.149999999</v>
      </c>
      <c r="G15" s="4">
        <f t="shared" si="1"/>
        <v>62058496.869999997</v>
      </c>
    </row>
    <row r="16" spans="1:18" s="1" customFormat="1" ht="21">
      <c r="A16" s="8"/>
      <c r="B16" s="9" t="s">
        <v>15</v>
      </c>
      <c r="C16" s="4">
        <f>+'60'!C170</f>
        <v>6721055</v>
      </c>
      <c r="D16" s="4">
        <f>+'61'!C158</f>
        <v>10897289.5</v>
      </c>
      <c r="E16" s="4">
        <f>+'62'!C165</f>
        <v>4838556.91</v>
      </c>
      <c r="F16" s="4">
        <f>+'63'!C164</f>
        <v>4965301.34</v>
      </c>
      <c r="G16" s="4">
        <f t="shared" si="1"/>
        <v>7819308</v>
      </c>
    </row>
    <row r="17" spans="1:18" s="1" customFormat="1" ht="21">
      <c r="A17" s="8"/>
      <c r="B17" s="9" t="s">
        <v>532</v>
      </c>
      <c r="C17" s="4">
        <f>+'60'!C194-'60'!B185</f>
        <v>10469411.939999999</v>
      </c>
      <c r="D17" s="4">
        <f>+'61'!C182-'61'!B172</f>
        <v>9158130.3599999994</v>
      </c>
      <c r="E17" s="4">
        <f>+'62'!C189-'62'!B184</f>
        <v>8745441.0199999996</v>
      </c>
      <c r="F17" s="4">
        <f>+'63'!C189-'63'!B182</f>
        <v>9575479.25</v>
      </c>
      <c r="G17" s="4">
        <f t="shared" si="1"/>
        <v>11021089.98</v>
      </c>
    </row>
    <row r="18" spans="1:18" s="1" customFormat="1" ht="21">
      <c r="A18" s="8"/>
      <c r="B18" s="9" t="s">
        <v>531</v>
      </c>
      <c r="C18" s="4">
        <v>0</v>
      </c>
      <c r="D18" s="4">
        <f>+'61'!C161+'61'!C164</f>
        <v>183211.36</v>
      </c>
      <c r="E18" s="4">
        <f>+'62'!C192+'62'!C168</f>
        <v>68948.36</v>
      </c>
      <c r="F18" s="4">
        <f>+'63'!C167</f>
        <v>223598.36</v>
      </c>
      <c r="G18" s="4">
        <f t="shared" si="1"/>
        <v>301339.36</v>
      </c>
    </row>
    <row r="19" spans="1:18" s="12" customFormat="1" ht="21">
      <c r="A19" s="188" t="s">
        <v>16</v>
      </c>
      <c r="B19" s="189"/>
      <c r="C19" s="190">
        <f>+C7-C14</f>
        <v>100288086.41999999</v>
      </c>
      <c r="D19" s="190">
        <f>+D7-D14</f>
        <v>104903964.63999999</v>
      </c>
      <c r="E19" s="190">
        <f>+E7-E14</f>
        <v>95934509.389999971</v>
      </c>
      <c r="F19" s="190">
        <f>+F7-F14</f>
        <v>95021444.300000012</v>
      </c>
      <c r="G19" s="190">
        <f>+G7-G14</f>
        <v>128733881.12000003</v>
      </c>
    </row>
    <row r="20" spans="1:18" s="1" customFormat="1" ht="21">
      <c r="A20" s="10"/>
      <c r="B20" s="11"/>
      <c r="C20" s="3"/>
      <c r="D20" s="3"/>
      <c r="E20" s="3"/>
      <c r="F20" s="3"/>
      <c r="G20" s="145"/>
    </row>
    <row r="21" spans="1:18">
      <c r="H21"/>
      <c r="I21"/>
      <c r="J21"/>
      <c r="K21"/>
      <c r="L21"/>
      <c r="M21"/>
      <c r="N21"/>
      <c r="O21"/>
      <c r="P21"/>
      <c r="Q21"/>
      <c r="R21"/>
    </row>
    <row r="22" spans="1:18" ht="21" customHeight="1">
      <c r="H22"/>
      <c r="I22"/>
      <c r="J22"/>
      <c r="K22"/>
      <c r="L22"/>
      <c r="M22"/>
      <c r="N22"/>
      <c r="O22"/>
      <c r="P22"/>
      <c r="Q22"/>
      <c r="R22"/>
    </row>
    <row r="23" spans="1:18">
      <c r="H23"/>
      <c r="I23"/>
      <c r="J23"/>
      <c r="K23"/>
      <c r="L23"/>
      <c r="M23"/>
      <c r="N23"/>
      <c r="O23"/>
      <c r="P23"/>
      <c r="Q23"/>
      <c r="R23"/>
    </row>
    <row r="25" spans="1:18" s="110" customFormat="1" ht="26.25">
      <c r="A25" s="206" t="s">
        <v>9</v>
      </c>
      <c r="B25" s="206"/>
      <c r="C25" s="206"/>
      <c r="D25" s="206"/>
      <c r="E25" s="206"/>
      <c r="F25" s="206"/>
      <c r="G25" s="206"/>
    </row>
    <row r="26" spans="1:18" s="110" customFormat="1" ht="26.25" customHeight="1">
      <c r="A26" s="223" t="s">
        <v>784</v>
      </c>
      <c r="B26" s="223"/>
      <c r="C26" s="224"/>
      <c r="D26" s="224"/>
      <c r="E26" s="224"/>
      <c r="F26" s="224"/>
      <c r="G26" s="224"/>
    </row>
    <row r="27" spans="1:18" s="110" customFormat="1" ht="24.75" customHeight="1">
      <c r="A27" s="217" t="s">
        <v>7</v>
      </c>
      <c r="B27" s="218"/>
      <c r="C27" s="207" t="s">
        <v>8</v>
      </c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9"/>
    </row>
    <row r="28" spans="1:18" s="110" customFormat="1" ht="24.75" customHeight="1">
      <c r="A28" s="219"/>
      <c r="B28" s="220"/>
      <c r="C28" s="207">
        <v>2564</v>
      </c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9"/>
    </row>
    <row r="29" spans="1:18" s="110" customFormat="1" ht="21">
      <c r="A29" s="221"/>
      <c r="B29" s="222"/>
      <c r="C29" s="195">
        <v>23285</v>
      </c>
      <c r="D29" s="195">
        <v>23316</v>
      </c>
      <c r="E29" s="195">
        <v>23346</v>
      </c>
      <c r="F29" s="195">
        <v>23377</v>
      </c>
      <c r="G29" s="195">
        <v>23408</v>
      </c>
      <c r="H29" s="195">
        <v>23437</v>
      </c>
      <c r="I29" s="195">
        <v>23468</v>
      </c>
      <c r="J29" s="195">
        <v>23498</v>
      </c>
      <c r="K29" s="195">
        <v>23529</v>
      </c>
      <c r="L29" s="195">
        <v>23559</v>
      </c>
      <c r="M29" s="195">
        <v>23590</v>
      </c>
      <c r="N29" s="195">
        <v>23621</v>
      </c>
    </row>
    <row r="30" spans="1:18" s="122" customFormat="1" ht="21">
      <c r="A30" s="21" t="s">
        <v>10</v>
      </c>
      <c r="B30" s="22"/>
      <c r="C30" s="23">
        <v>177979951.41</v>
      </c>
      <c r="D30" s="23">
        <v>231187175.23999998</v>
      </c>
      <c r="E30" s="23">
        <f t="shared" ref="E30:N30" si="2">SUM(E31:E36)</f>
        <v>209934115.33000004</v>
      </c>
      <c r="F30" s="23">
        <f t="shared" si="2"/>
        <v>0</v>
      </c>
      <c r="G30" s="23">
        <f t="shared" si="2"/>
        <v>0</v>
      </c>
      <c r="H30" s="23">
        <f t="shared" si="2"/>
        <v>0</v>
      </c>
      <c r="I30" s="23">
        <f t="shared" si="2"/>
        <v>0</v>
      </c>
      <c r="J30" s="23">
        <f t="shared" si="2"/>
        <v>0</v>
      </c>
      <c r="K30" s="23">
        <f t="shared" si="2"/>
        <v>0</v>
      </c>
      <c r="L30" s="23">
        <f t="shared" si="2"/>
        <v>0</v>
      </c>
      <c r="M30" s="23">
        <f t="shared" si="2"/>
        <v>0</v>
      </c>
      <c r="N30" s="23">
        <f t="shared" si="2"/>
        <v>0</v>
      </c>
    </row>
    <row r="31" spans="1:18" s="110" customFormat="1" ht="21">
      <c r="A31" s="8"/>
      <c r="B31" s="9" t="s">
        <v>530</v>
      </c>
      <c r="C31" s="4">
        <v>85385288.060000002</v>
      </c>
      <c r="D31" s="4">
        <v>102319493.03999999</v>
      </c>
      <c r="E31" s="4">
        <f>+ธค.63!B14-ธค.63!B9-ธค.63!B10</f>
        <v>81796224.930000007</v>
      </c>
      <c r="F31" s="4"/>
      <c r="G31" s="4"/>
      <c r="H31" s="4"/>
      <c r="I31" s="4"/>
      <c r="J31" s="4"/>
      <c r="K31" s="4"/>
      <c r="L31" s="4"/>
      <c r="M31" s="4"/>
      <c r="N31" s="4"/>
    </row>
    <row r="32" spans="1:18" s="110" customFormat="1" ht="21">
      <c r="A32" s="8"/>
      <c r="B32" s="9" t="s">
        <v>11</v>
      </c>
      <c r="C32" s="4">
        <v>64146993.950000003</v>
      </c>
      <c r="D32" s="4">
        <v>99730990.409999996</v>
      </c>
      <c r="E32" s="4">
        <f>+ธค.63!B50-ธค.63!B16</f>
        <v>102399564.04000001</v>
      </c>
      <c r="F32" s="4"/>
      <c r="G32" s="4"/>
      <c r="H32" s="4"/>
      <c r="I32" s="4"/>
      <c r="J32" s="4"/>
      <c r="K32" s="4"/>
      <c r="L32" s="4"/>
      <c r="M32" s="4"/>
      <c r="N32" s="4"/>
    </row>
    <row r="33" spans="1:14" s="110" customFormat="1" ht="21">
      <c r="A33" s="8"/>
      <c r="B33" s="9" t="s">
        <v>12</v>
      </c>
      <c r="C33" s="4">
        <v>117998</v>
      </c>
      <c r="D33" s="4">
        <v>124506</v>
      </c>
      <c r="E33" s="4">
        <f>+ธค.63!B16</f>
        <v>172092</v>
      </c>
      <c r="F33" s="4"/>
      <c r="G33" s="4"/>
      <c r="H33" s="4"/>
      <c r="I33" s="4"/>
      <c r="J33" s="4"/>
      <c r="K33" s="4"/>
      <c r="L33" s="4"/>
      <c r="M33" s="4"/>
      <c r="N33" s="4"/>
    </row>
    <row r="34" spans="1:14" s="110" customFormat="1" ht="21">
      <c r="A34" s="8"/>
      <c r="B34" s="9" t="s">
        <v>13</v>
      </c>
      <c r="C34" s="4">
        <v>0</v>
      </c>
      <c r="D34" s="4">
        <v>0</v>
      </c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s="110" customFormat="1" ht="21">
      <c r="A35" s="8"/>
      <c r="B35" s="9" t="s">
        <v>14</v>
      </c>
      <c r="C35" s="4">
        <v>28128386.16</v>
      </c>
      <c r="D35" s="4">
        <v>29012185.789999999</v>
      </c>
      <c r="E35" s="4">
        <f>+ธค.63!B71</f>
        <v>25566234.359999999</v>
      </c>
      <c r="F35" s="4"/>
      <c r="G35" s="4"/>
      <c r="H35" s="4"/>
      <c r="I35" s="4"/>
      <c r="J35" s="4"/>
      <c r="K35" s="4"/>
      <c r="L35" s="4"/>
      <c r="M35" s="4"/>
      <c r="N35" s="4"/>
    </row>
    <row r="36" spans="1:14" s="110" customFormat="1" ht="21">
      <c r="A36" s="8"/>
      <c r="B36" s="9" t="s">
        <v>760</v>
      </c>
      <c r="C36" s="4">
        <v>201285.24</v>
      </c>
      <c r="D36" s="4">
        <v>0</v>
      </c>
      <c r="E36" s="4">
        <v>0</v>
      </c>
      <c r="F36" s="4"/>
      <c r="G36" s="4"/>
      <c r="H36" s="4"/>
      <c r="I36" s="4"/>
      <c r="J36" s="4"/>
      <c r="K36" s="4"/>
      <c r="L36" s="4"/>
      <c r="M36" s="4"/>
      <c r="N36" s="4"/>
    </row>
    <row r="37" spans="1:14" s="122" customFormat="1" ht="21">
      <c r="A37" s="21" t="s">
        <v>1</v>
      </c>
      <c r="B37" s="22"/>
      <c r="C37" s="23">
        <v>72576118.810000002</v>
      </c>
      <c r="D37" s="23">
        <v>95470587.819999993</v>
      </c>
      <c r="E37" s="23">
        <f t="shared" ref="E37:N37" si="3">SUM(E38:E41)</f>
        <v>81200234.210000008</v>
      </c>
      <c r="F37" s="23">
        <f t="shared" si="3"/>
        <v>0</v>
      </c>
      <c r="G37" s="23">
        <f t="shared" si="3"/>
        <v>0</v>
      </c>
      <c r="H37" s="23">
        <f t="shared" si="3"/>
        <v>0</v>
      </c>
      <c r="I37" s="23">
        <f t="shared" si="3"/>
        <v>0</v>
      </c>
      <c r="J37" s="23">
        <f t="shared" si="3"/>
        <v>0</v>
      </c>
      <c r="K37" s="23">
        <f t="shared" si="3"/>
        <v>0</v>
      </c>
      <c r="L37" s="23">
        <f t="shared" si="3"/>
        <v>0</v>
      </c>
      <c r="M37" s="23">
        <f t="shared" si="3"/>
        <v>0</v>
      </c>
      <c r="N37" s="23">
        <f t="shared" si="3"/>
        <v>0</v>
      </c>
    </row>
    <row r="38" spans="1:14" s="110" customFormat="1" ht="21">
      <c r="A38" s="8"/>
      <c r="B38" s="9" t="s">
        <v>773</v>
      </c>
      <c r="C38" s="4">
        <v>55180145.170000002</v>
      </c>
      <c r="D38" s="4">
        <v>73224078.319999993</v>
      </c>
      <c r="E38" s="4">
        <f>+ธค.63!B154-ธค.63!B143</f>
        <v>62058496.869999997</v>
      </c>
      <c r="F38" s="4"/>
      <c r="G38" s="4"/>
      <c r="H38" s="4"/>
      <c r="I38" s="4"/>
      <c r="J38" s="4"/>
      <c r="K38" s="4"/>
      <c r="L38" s="4"/>
      <c r="M38" s="4"/>
      <c r="N38" s="4"/>
    </row>
    <row r="39" spans="1:14" s="110" customFormat="1" ht="21">
      <c r="A39" s="8"/>
      <c r="B39" s="9" t="s">
        <v>15</v>
      </c>
      <c r="C39" s="4">
        <v>2621000</v>
      </c>
      <c r="D39" s="4">
        <v>5249021</v>
      </c>
      <c r="E39" s="4">
        <f>+ธค.63!B159</f>
        <v>7819308</v>
      </c>
      <c r="F39" s="4"/>
      <c r="G39" s="4"/>
      <c r="H39" s="4"/>
      <c r="I39" s="4"/>
      <c r="J39" s="4"/>
      <c r="K39" s="4"/>
      <c r="L39" s="4"/>
      <c r="M39" s="4"/>
      <c r="N39" s="4"/>
    </row>
    <row r="40" spans="1:14" s="110" customFormat="1" ht="21">
      <c r="A40" s="8"/>
      <c r="B40" s="9" t="s">
        <v>532</v>
      </c>
      <c r="C40" s="4">
        <v>14551375.279999999</v>
      </c>
      <c r="D40" s="4">
        <v>16770234.140000001</v>
      </c>
      <c r="E40" s="4">
        <f>+ธค.63!B183-ธค.63!B178</f>
        <v>11021089.98</v>
      </c>
      <c r="F40" s="4"/>
      <c r="G40" s="4"/>
      <c r="H40" s="4"/>
      <c r="I40" s="4"/>
      <c r="J40" s="4"/>
      <c r="K40" s="4"/>
      <c r="L40" s="4"/>
      <c r="M40" s="4"/>
      <c r="N40" s="4"/>
    </row>
    <row r="41" spans="1:14" s="110" customFormat="1" ht="21">
      <c r="A41" s="8"/>
      <c r="B41" s="9" t="s">
        <v>531</v>
      </c>
      <c r="C41" s="4">
        <v>223598.36</v>
      </c>
      <c r="D41" s="4">
        <v>227254.36</v>
      </c>
      <c r="E41" s="4">
        <f>+ธค.63!B162+ธค.63!B165</f>
        <v>301339.36</v>
      </c>
      <c r="F41" s="4"/>
      <c r="G41" s="4"/>
      <c r="H41" s="4"/>
      <c r="I41" s="4"/>
      <c r="J41" s="4"/>
      <c r="K41" s="4"/>
      <c r="L41" s="4"/>
      <c r="M41" s="4"/>
      <c r="N41" s="4"/>
    </row>
    <row r="42" spans="1:14" s="122" customFormat="1" ht="21">
      <c r="A42" s="188" t="s">
        <v>16</v>
      </c>
      <c r="B42" s="189"/>
      <c r="C42" s="190">
        <v>105403832.59999999</v>
      </c>
      <c r="D42" s="190">
        <v>135716587.41999999</v>
      </c>
      <c r="E42" s="190">
        <f t="shared" ref="E42:N42" si="4">+E30-E37</f>
        <v>128733881.12000003</v>
      </c>
      <c r="F42" s="190">
        <f t="shared" si="4"/>
        <v>0</v>
      </c>
      <c r="G42" s="190">
        <f t="shared" si="4"/>
        <v>0</v>
      </c>
      <c r="H42" s="190">
        <f t="shared" si="4"/>
        <v>0</v>
      </c>
      <c r="I42" s="190">
        <f t="shared" si="4"/>
        <v>0</v>
      </c>
      <c r="J42" s="190">
        <f t="shared" si="4"/>
        <v>0</v>
      </c>
      <c r="K42" s="190">
        <f t="shared" si="4"/>
        <v>0</v>
      </c>
      <c r="L42" s="190">
        <f t="shared" si="4"/>
        <v>0</v>
      </c>
      <c r="M42" s="190">
        <f t="shared" si="4"/>
        <v>0</v>
      </c>
      <c r="N42" s="190">
        <f t="shared" si="4"/>
        <v>0</v>
      </c>
    </row>
    <row r="43" spans="1:14" s="110" customFormat="1" ht="21">
      <c r="A43" s="10"/>
      <c r="B43" s="11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</row>
    <row r="49" spans="1:1" ht="23.25">
      <c r="A49" s="20" t="s">
        <v>529</v>
      </c>
    </row>
  </sheetData>
  <mergeCells count="14">
    <mergeCell ref="A25:G25"/>
    <mergeCell ref="A26:G26"/>
    <mergeCell ref="A27:B29"/>
    <mergeCell ref="C28:N28"/>
    <mergeCell ref="C27:N27"/>
    <mergeCell ref="A4:B6"/>
    <mergeCell ref="A1:G1"/>
    <mergeCell ref="A2:G2"/>
    <mergeCell ref="A3:G3"/>
    <mergeCell ref="F5:F6"/>
    <mergeCell ref="E5:E6"/>
    <mergeCell ref="D5:D6"/>
    <mergeCell ref="C5:C6"/>
    <mergeCell ref="C4:G4"/>
  </mergeCells>
  <pageMargins left="0.43307086614173229" right="0.27559055118110237" top="0.59055118110236227" bottom="0.74803149606299213" header="0.31496062992125984" footer="0.31496062992125984"/>
  <pageSetup paperSize="9" scale="7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A170A-6841-40D3-BFC7-EA63517E6939}">
  <sheetPr>
    <tabColor rgb="FFFFFF00"/>
  </sheetPr>
  <dimension ref="A1:R28"/>
  <sheetViews>
    <sheetView workbookViewId="0">
      <selection activeCell="W18" sqref="W18"/>
    </sheetView>
  </sheetViews>
  <sheetFormatPr defaultRowHeight="14.25"/>
  <cols>
    <col min="1" max="1" width="4" style="106" customWidth="1"/>
    <col min="2" max="2" width="23.375" style="106" customWidth="1"/>
    <col min="3" max="7" width="14.75" style="106" customWidth="1"/>
    <col min="8" max="8" width="13.75" style="106" hidden="1" customWidth="1"/>
    <col min="9" max="9" width="14.75" style="106" hidden="1" customWidth="1"/>
    <col min="10" max="17" width="9" style="106" hidden="1" customWidth="1"/>
    <col min="18" max="18" width="9" style="106" customWidth="1"/>
    <col min="19" max="16384" width="9" style="106"/>
  </cols>
  <sheetData>
    <row r="1" spans="1:15" s="110" customFormat="1" ht="26.25">
      <c r="A1" s="206" t="s">
        <v>6</v>
      </c>
      <c r="B1" s="206"/>
      <c r="C1" s="206"/>
      <c r="D1" s="206"/>
      <c r="E1" s="206"/>
      <c r="F1" s="206"/>
      <c r="G1" s="206"/>
    </row>
    <row r="2" spans="1:15" s="110" customFormat="1" ht="26.25">
      <c r="A2" s="206" t="s">
        <v>774</v>
      </c>
      <c r="B2" s="206"/>
      <c r="C2" s="206"/>
      <c r="D2" s="206"/>
      <c r="E2" s="206"/>
      <c r="F2" s="206"/>
      <c r="G2" s="206"/>
    </row>
    <row r="3" spans="1:15" s="110" customFormat="1" ht="26.25">
      <c r="A3" s="224" t="s">
        <v>781</v>
      </c>
      <c r="B3" s="266"/>
      <c r="C3" s="266"/>
      <c r="D3" s="266"/>
      <c r="E3" s="266"/>
      <c r="F3" s="266"/>
      <c r="G3" s="266"/>
    </row>
    <row r="4" spans="1:15" s="110" customFormat="1" ht="10.5" customHeight="1">
      <c r="A4" s="203"/>
      <c r="B4" s="204"/>
      <c r="C4" s="204"/>
      <c r="D4" s="204"/>
      <c r="E4" s="204"/>
      <c r="F4" s="204"/>
      <c r="G4" s="204"/>
    </row>
    <row r="5" spans="1:15" s="110" customFormat="1" ht="24.75" customHeight="1">
      <c r="A5" s="217" t="s">
        <v>7</v>
      </c>
      <c r="B5" s="218"/>
      <c r="C5" s="207" t="s">
        <v>8</v>
      </c>
      <c r="D5" s="208"/>
      <c r="E5" s="208"/>
      <c r="F5" s="208"/>
      <c r="G5" s="209"/>
      <c r="H5" s="251"/>
    </row>
    <row r="6" spans="1:15" s="110" customFormat="1" ht="24.75" customHeight="1">
      <c r="A6" s="219"/>
      <c r="B6" s="220"/>
      <c r="C6" s="258">
        <v>2560</v>
      </c>
      <c r="D6" s="256">
        <v>2561</v>
      </c>
      <c r="E6" s="254">
        <v>2562</v>
      </c>
      <c r="F6" s="252">
        <v>2563</v>
      </c>
      <c r="G6" s="260">
        <v>2564</v>
      </c>
      <c r="H6" s="251"/>
    </row>
    <row r="7" spans="1:15" s="104" customFormat="1" ht="27.75" customHeight="1">
      <c r="A7" s="221"/>
      <c r="B7" s="222"/>
      <c r="C7" s="259"/>
      <c r="D7" s="257"/>
      <c r="E7" s="255"/>
      <c r="F7" s="253"/>
      <c r="G7" s="261" t="s">
        <v>777</v>
      </c>
    </row>
    <row r="8" spans="1:15" s="122" customFormat="1" ht="21">
      <c r="A8" s="21" t="s">
        <v>783</v>
      </c>
      <c r="B8" s="22"/>
      <c r="C8" s="23">
        <f>+'60'!C58-'60'!B17</f>
        <v>96273985.480000004</v>
      </c>
      <c r="D8" s="23">
        <f>+'61'!C51-'61'!B34-'61'!B14</f>
        <v>98289336.450000003</v>
      </c>
      <c r="E8" s="23">
        <f>+'62'!C54-'62'!B38-'62'!B18</f>
        <v>71197324.599999994</v>
      </c>
      <c r="F8" s="23">
        <f>+'63'!C50-'63'!B17-'63'!B35</f>
        <v>51658418.25</v>
      </c>
      <c r="G8" s="23">
        <f>+E18</f>
        <v>102399564.04000001</v>
      </c>
    </row>
    <row r="9" spans="1:15" s="110" customFormat="1" ht="21">
      <c r="A9" s="10"/>
      <c r="B9" s="11"/>
      <c r="C9" s="145"/>
      <c r="D9" s="145"/>
      <c r="E9" s="145"/>
      <c r="F9" s="145"/>
      <c r="G9" s="145"/>
    </row>
    <row r="13" spans="1:15" s="110" customFormat="1" ht="26.25">
      <c r="A13" s="206" t="s">
        <v>774</v>
      </c>
      <c r="B13" s="206"/>
      <c r="C13" s="206"/>
      <c r="D13" s="206"/>
      <c r="E13" s="206"/>
      <c r="F13" s="206"/>
      <c r="G13" s="206"/>
    </row>
    <row r="14" spans="1:15" s="110" customFormat="1" ht="26.25">
      <c r="A14" s="223" t="s">
        <v>782</v>
      </c>
      <c r="B14" s="225"/>
      <c r="C14" s="225"/>
      <c r="D14" s="225"/>
      <c r="E14" s="225"/>
      <c r="F14" s="225"/>
      <c r="G14" s="225"/>
    </row>
    <row r="15" spans="1:15" s="110" customFormat="1" ht="24.75" customHeight="1">
      <c r="A15" s="217" t="s">
        <v>7</v>
      </c>
      <c r="B15" s="218"/>
      <c r="C15" s="207" t="s">
        <v>8</v>
      </c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9"/>
      <c r="O15" s="251"/>
    </row>
    <row r="16" spans="1:15" s="110" customFormat="1" ht="24.75" customHeight="1">
      <c r="A16" s="219"/>
      <c r="B16" s="220"/>
      <c r="C16" s="207">
        <v>2564</v>
      </c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9"/>
      <c r="O16" s="251"/>
    </row>
    <row r="17" spans="1:14" s="104" customFormat="1" ht="27.75" customHeight="1">
      <c r="A17" s="221"/>
      <c r="B17" s="222"/>
      <c r="C17" s="196">
        <v>23285</v>
      </c>
      <c r="D17" s="196">
        <v>23316</v>
      </c>
      <c r="E17" s="196">
        <v>23346</v>
      </c>
      <c r="F17" s="196">
        <v>23377</v>
      </c>
      <c r="G17" s="196">
        <v>23408</v>
      </c>
      <c r="H17" s="196">
        <v>23437</v>
      </c>
      <c r="I17" s="196">
        <v>23468</v>
      </c>
      <c r="J17" s="196">
        <v>23498</v>
      </c>
      <c r="K17" s="196">
        <v>23529</v>
      </c>
      <c r="L17" s="196">
        <v>23559</v>
      </c>
      <c r="M17" s="196">
        <v>23590</v>
      </c>
      <c r="N17" s="196">
        <v>23621</v>
      </c>
    </row>
    <row r="18" spans="1:14" s="122" customFormat="1" ht="21">
      <c r="A18" s="21" t="s">
        <v>783</v>
      </c>
      <c r="B18" s="22"/>
      <c r="C18" s="23">
        <v>64146993.950000003</v>
      </c>
      <c r="D18" s="23">
        <v>99724670.409999996</v>
      </c>
      <c r="E18" s="23">
        <v>102399564.04000001</v>
      </c>
      <c r="F18" s="23"/>
      <c r="G18" s="23"/>
      <c r="H18" s="23"/>
      <c r="I18" s="23"/>
      <c r="J18" s="23"/>
      <c r="K18" s="23"/>
      <c r="L18" s="23"/>
      <c r="M18" s="23"/>
      <c r="N18" s="23"/>
    </row>
    <row r="19" spans="1:14" s="110" customFormat="1" ht="21">
      <c r="A19" s="10"/>
      <c r="B19" s="11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8" spans="1:14" ht="23.25">
      <c r="A28" s="20" t="s">
        <v>529</v>
      </c>
    </row>
  </sheetData>
  <mergeCells count="14">
    <mergeCell ref="C15:N15"/>
    <mergeCell ref="C16:N16"/>
    <mergeCell ref="A13:G13"/>
    <mergeCell ref="A14:G14"/>
    <mergeCell ref="A15:B17"/>
    <mergeCell ref="A5:B7"/>
    <mergeCell ref="A3:G3"/>
    <mergeCell ref="A2:G2"/>
    <mergeCell ref="A1:G1"/>
    <mergeCell ref="C6:C7"/>
    <mergeCell ref="D6:D7"/>
    <mergeCell ref="E6:E7"/>
    <mergeCell ref="F6:F7"/>
    <mergeCell ref="C5:G5"/>
  </mergeCells>
  <pageMargins left="0.53" right="0.27559055118110237" top="0.59055118110236227" bottom="0.74803149606299213" header="0.31496062992125984" footer="0.31496062992125984"/>
  <pageSetup paperSize="9" scale="8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53"/>
  <sheetViews>
    <sheetView topLeftCell="A19" workbookViewId="0">
      <selection activeCell="N22" sqref="N22:N36"/>
    </sheetView>
  </sheetViews>
  <sheetFormatPr defaultRowHeight="14.25"/>
  <cols>
    <col min="1" max="1" width="5.375" customWidth="1"/>
    <col min="2" max="2" width="46.25" customWidth="1"/>
    <col min="3" max="3" width="12.5" hidden="1" customWidth="1"/>
    <col min="4" max="4" width="13.875" hidden="1" customWidth="1"/>
    <col min="5" max="9" width="12.5" customWidth="1"/>
    <col min="10" max="11" width="11.25" bestFit="1" customWidth="1"/>
    <col min="12" max="12" width="11.75" bestFit="1" customWidth="1"/>
    <col min="13" max="13" width="14.75" bestFit="1" customWidth="1"/>
    <col min="14" max="14" width="13.25" style="106" customWidth="1"/>
    <col min="15" max="15" width="14.375" customWidth="1"/>
    <col min="16" max="16" width="14.125" bestFit="1" customWidth="1"/>
  </cols>
  <sheetData>
    <row r="1" spans="1:15" s="104" customFormat="1" ht="20.25" customHeight="1">
      <c r="A1" s="230" t="s">
        <v>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</row>
    <row r="2" spans="1:15" s="104" customFormat="1" ht="20.25" customHeight="1">
      <c r="A2" s="230" t="s">
        <v>535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</row>
    <row r="3" spans="1:15" s="1" customFormat="1" ht="21" customHeight="1">
      <c r="A3" s="105" t="s">
        <v>536</v>
      </c>
      <c r="B3" s="26"/>
      <c r="C3" s="26"/>
      <c r="D3" s="26"/>
      <c r="E3" s="78"/>
      <c r="F3" s="27"/>
      <c r="G3" s="27"/>
      <c r="H3" s="27"/>
      <c r="I3" s="27"/>
      <c r="J3" s="27"/>
      <c r="K3" s="28"/>
      <c r="L3" s="28"/>
      <c r="M3" s="28"/>
      <c r="N3" s="28"/>
    </row>
    <row r="4" spans="1:15" s="1" customFormat="1" ht="18.75" customHeight="1">
      <c r="A4" s="226" t="s">
        <v>537</v>
      </c>
      <c r="B4" s="227" t="s">
        <v>538</v>
      </c>
      <c r="C4" s="81" t="s">
        <v>539</v>
      </c>
      <c r="D4" s="30"/>
      <c r="E4" s="81" t="s">
        <v>540</v>
      </c>
      <c r="F4" s="30"/>
      <c r="G4" s="29" t="s">
        <v>541</v>
      </c>
      <c r="H4" s="30"/>
      <c r="I4" s="29" t="s">
        <v>542</v>
      </c>
      <c r="J4" s="30"/>
      <c r="K4" s="228" t="s">
        <v>543</v>
      </c>
      <c r="L4" s="229"/>
      <c r="M4" s="248" t="s">
        <v>780</v>
      </c>
      <c r="N4" s="249"/>
      <c r="O4" s="250"/>
    </row>
    <row r="5" spans="1:15" s="12" customFormat="1" ht="19.5" customHeight="1">
      <c r="A5" s="226"/>
      <c r="B5" s="227"/>
      <c r="C5" s="82" t="s">
        <v>544</v>
      </c>
      <c r="D5" s="32" t="s">
        <v>545</v>
      </c>
      <c r="E5" s="82" t="s">
        <v>544</v>
      </c>
      <c r="F5" s="32" t="s">
        <v>545</v>
      </c>
      <c r="G5" s="31" t="s">
        <v>544</v>
      </c>
      <c r="H5" s="32" t="s">
        <v>545</v>
      </c>
      <c r="I5" s="31" t="s">
        <v>544</v>
      </c>
      <c r="J5" s="32" t="s">
        <v>545</v>
      </c>
      <c r="K5" s="31" t="s">
        <v>544</v>
      </c>
      <c r="L5" s="32" t="s">
        <v>545</v>
      </c>
      <c r="M5" s="31" t="s">
        <v>544</v>
      </c>
      <c r="N5" s="31" t="s">
        <v>790</v>
      </c>
      <c r="O5" s="191" t="s">
        <v>779</v>
      </c>
    </row>
    <row r="6" spans="1:15" s="1" customFormat="1" ht="21" hidden="1">
      <c r="A6" s="33"/>
      <c r="B6" s="34"/>
      <c r="C6" s="35">
        <v>1</v>
      </c>
      <c r="D6" s="79">
        <v>2</v>
      </c>
      <c r="E6" s="160">
        <v>3</v>
      </c>
      <c r="F6" s="79">
        <v>4</v>
      </c>
      <c r="G6" s="35">
        <v>5</v>
      </c>
      <c r="H6" s="35">
        <v>6</v>
      </c>
      <c r="I6" s="35">
        <v>7</v>
      </c>
      <c r="J6" s="35">
        <v>8</v>
      </c>
      <c r="K6" s="36"/>
      <c r="L6" s="69"/>
      <c r="M6" s="69"/>
      <c r="N6" s="69"/>
      <c r="O6" s="69"/>
    </row>
    <row r="7" spans="1:15" s="1" customFormat="1" ht="18" customHeight="1">
      <c r="A7" s="37"/>
      <c r="B7" s="38" t="s">
        <v>546</v>
      </c>
      <c r="C7" s="83"/>
      <c r="D7" s="39"/>
      <c r="E7" s="161"/>
      <c r="F7" s="40"/>
      <c r="G7" s="40"/>
      <c r="H7" s="40"/>
      <c r="I7" s="41"/>
      <c r="J7" s="41"/>
      <c r="K7" s="42"/>
      <c r="L7" s="42"/>
      <c r="M7" s="42"/>
      <c r="N7" s="42"/>
      <c r="O7" s="42"/>
    </row>
    <row r="8" spans="1:15" s="1" customFormat="1" ht="17.25" customHeight="1">
      <c r="A8" s="43" t="s">
        <v>547</v>
      </c>
      <c r="B8" s="44" t="s">
        <v>548</v>
      </c>
      <c r="C8" s="59">
        <v>188501997.25999999</v>
      </c>
      <c r="D8" s="60">
        <v>189302494.17000002</v>
      </c>
      <c r="E8" s="173">
        <v>148980000</v>
      </c>
      <c r="F8" s="60">
        <v>162376793.01999992</v>
      </c>
      <c r="G8" s="60">
        <v>190983006.21000001</v>
      </c>
      <c r="H8" s="60">
        <v>157088588.73341319</v>
      </c>
      <c r="I8" s="45">
        <v>181684403</v>
      </c>
      <c r="J8" s="45">
        <v>168149177.03999993</v>
      </c>
      <c r="K8" s="70">
        <v>160274929.59000003</v>
      </c>
      <c r="L8" s="70">
        <v>169294770.90000013</v>
      </c>
      <c r="M8" s="46">
        <v>172000000</v>
      </c>
      <c r="N8" s="46">
        <f>+(M8/12)*3</f>
        <v>43000000</v>
      </c>
      <c r="O8" s="46">
        <v>76365927.939999983</v>
      </c>
    </row>
    <row r="9" spans="1:15" s="1" customFormat="1" ht="17.25" customHeight="1">
      <c r="A9" s="43" t="s">
        <v>549</v>
      </c>
      <c r="B9" s="44" t="s">
        <v>550</v>
      </c>
      <c r="C9" s="59">
        <v>500000</v>
      </c>
      <c r="D9" s="60">
        <v>843200</v>
      </c>
      <c r="E9" s="173">
        <v>800000</v>
      </c>
      <c r="F9" s="60">
        <v>1568250</v>
      </c>
      <c r="G9" s="60">
        <v>1000000</v>
      </c>
      <c r="H9" s="60">
        <v>1129139</v>
      </c>
      <c r="I9" s="45">
        <v>1000000</v>
      </c>
      <c r="J9" s="45">
        <v>1218650</v>
      </c>
      <c r="K9" s="70">
        <v>1000000</v>
      </c>
      <c r="L9" s="70">
        <v>1131776.75</v>
      </c>
      <c r="M9" s="46">
        <v>1000000</v>
      </c>
      <c r="N9" s="46">
        <f t="shared" ref="N9:N19" si="0">+(M9/12)*3</f>
        <v>250000</v>
      </c>
      <c r="O9" s="46">
        <v>130450</v>
      </c>
    </row>
    <row r="10" spans="1:15" s="1" customFormat="1" ht="17.25" customHeight="1">
      <c r="A10" s="43" t="s">
        <v>551</v>
      </c>
      <c r="B10" s="44" t="s">
        <v>552</v>
      </c>
      <c r="C10" s="59">
        <v>6644188</v>
      </c>
      <c r="D10" s="60">
        <v>8414069.6420000009</v>
      </c>
      <c r="E10" s="173">
        <v>3200000</v>
      </c>
      <c r="F10" s="60">
        <v>6365181.5</v>
      </c>
      <c r="G10" s="60">
        <v>3800000</v>
      </c>
      <c r="H10" s="60">
        <v>5810465.2000000002</v>
      </c>
      <c r="I10" s="45">
        <v>2000000</v>
      </c>
      <c r="J10" s="45">
        <v>2150566.5</v>
      </c>
      <c r="K10" s="70">
        <v>2340477</v>
      </c>
      <c r="L10" s="70">
        <v>2785265.5999999996</v>
      </c>
      <c r="M10" s="46">
        <v>2900000</v>
      </c>
      <c r="N10" s="46">
        <f t="shared" si="0"/>
        <v>725000</v>
      </c>
      <c r="O10" s="46">
        <v>756245</v>
      </c>
    </row>
    <row r="11" spans="1:15" s="12" customFormat="1" ht="17.25" customHeight="1">
      <c r="A11" s="43" t="s">
        <v>553</v>
      </c>
      <c r="B11" s="44" t="s">
        <v>554</v>
      </c>
      <c r="C11" s="59">
        <v>8818510.0500000007</v>
      </c>
      <c r="D11" s="60">
        <v>12259054.170000002</v>
      </c>
      <c r="E11" s="173">
        <v>13080000</v>
      </c>
      <c r="F11" s="60">
        <v>14533166.239799252</v>
      </c>
      <c r="G11" s="60">
        <v>15303000</v>
      </c>
      <c r="H11" s="60">
        <v>13746800.570000002</v>
      </c>
      <c r="I11" s="45">
        <v>16550885.25</v>
      </c>
      <c r="J11" s="45">
        <v>13939157.280000001</v>
      </c>
      <c r="K11" s="70">
        <v>14000000</v>
      </c>
      <c r="L11" s="70">
        <v>15570163.040000001</v>
      </c>
      <c r="M11" s="46">
        <v>17500000</v>
      </c>
      <c r="N11" s="46">
        <f t="shared" si="0"/>
        <v>4375000</v>
      </c>
      <c r="O11" s="46">
        <v>3641538.52</v>
      </c>
    </row>
    <row r="12" spans="1:15" s="1" customFormat="1" ht="17.25" customHeight="1">
      <c r="A12" s="43" t="s">
        <v>555</v>
      </c>
      <c r="B12" s="44" t="s">
        <v>556</v>
      </c>
      <c r="C12" s="59">
        <v>129517813.13</v>
      </c>
      <c r="D12" s="60">
        <v>111369379.77000001</v>
      </c>
      <c r="E12" s="173">
        <v>122180000</v>
      </c>
      <c r="F12" s="60">
        <v>114615134.19999999</v>
      </c>
      <c r="G12" s="60">
        <v>117552000</v>
      </c>
      <c r="H12" s="60">
        <v>108743237.12999998</v>
      </c>
      <c r="I12" s="45">
        <v>107900000</v>
      </c>
      <c r="J12" s="45">
        <v>113419029.55</v>
      </c>
      <c r="K12" s="70">
        <v>115500000</v>
      </c>
      <c r="L12" s="70">
        <v>121324021.60999998</v>
      </c>
      <c r="M12" s="46">
        <v>122000000</v>
      </c>
      <c r="N12" s="46">
        <f t="shared" si="0"/>
        <v>30500000</v>
      </c>
      <c r="O12" s="46">
        <v>31274285.950000003</v>
      </c>
    </row>
    <row r="13" spans="1:15" s="1" customFormat="1" ht="17.25" customHeight="1">
      <c r="A13" s="43" t="s">
        <v>557</v>
      </c>
      <c r="B13" s="44" t="s">
        <v>558</v>
      </c>
      <c r="C13" s="59">
        <v>30783467.040000003</v>
      </c>
      <c r="D13" s="60">
        <v>36454941.650000006</v>
      </c>
      <c r="E13" s="173">
        <v>44050000</v>
      </c>
      <c r="F13" s="60">
        <v>63683321.459999986</v>
      </c>
      <c r="G13" s="60">
        <v>60212000</v>
      </c>
      <c r="H13" s="60">
        <v>55740210.13000001</v>
      </c>
      <c r="I13" s="45">
        <v>55120000</v>
      </c>
      <c r="J13" s="45">
        <v>50740069.720000006</v>
      </c>
      <c r="K13" s="70">
        <v>48820000</v>
      </c>
      <c r="L13" s="70">
        <v>52632502.629999995</v>
      </c>
      <c r="M13" s="46">
        <v>53600000</v>
      </c>
      <c r="N13" s="46">
        <f t="shared" si="0"/>
        <v>13400000</v>
      </c>
      <c r="O13" s="46">
        <v>14874140.880000001</v>
      </c>
    </row>
    <row r="14" spans="1:15" s="1" customFormat="1" ht="17.25" customHeight="1">
      <c r="A14" s="43" t="s">
        <v>559</v>
      </c>
      <c r="B14" s="44" t="s">
        <v>560</v>
      </c>
      <c r="C14" s="59">
        <v>1637604.51</v>
      </c>
      <c r="D14" s="60">
        <v>1063811.5</v>
      </c>
      <c r="E14" s="173">
        <v>1080000</v>
      </c>
      <c r="F14" s="60">
        <v>1481682.6099999999</v>
      </c>
      <c r="G14" s="60">
        <v>1352800</v>
      </c>
      <c r="H14" s="60">
        <v>989498.25</v>
      </c>
      <c r="I14" s="45">
        <v>810000</v>
      </c>
      <c r="J14" s="45">
        <v>1045791.95</v>
      </c>
      <c r="K14" s="70">
        <v>610000</v>
      </c>
      <c r="L14" s="70">
        <v>199317.63</v>
      </c>
      <c r="M14" s="46">
        <v>250000</v>
      </c>
      <c r="N14" s="46">
        <f t="shared" si="0"/>
        <v>62500</v>
      </c>
      <c r="O14" s="46">
        <v>305203.27</v>
      </c>
    </row>
    <row r="15" spans="1:15" s="1" customFormat="1" ht="17.25" customHeight="1">
      <c r="A15" s="43" t="s">
        <v>561</v>
      </c>
      <c r="B15" s="44" t="s">
        <v>562</v>
      </c>
      <c r="C15" s="59">
        <v>33675515</v>
      </c>
      <c r="D15" s="60">
        <v>39852999.600000001</v>
      </c>
      <c r="E15" s="173">
        <v>45971927.090000004</v>
      </c>
      <c r="F15" s="60">
        <v>45299055.700000003</v>
      </c>
      <c r="G15" s="60">
        <v>54789000</v>
      </c>
      <c r="H15" s="60">
        <v>47713311.74262251</v>
      </c>
      <c r="I15" s="45">
        <v>66480000</v>
      </c>
      <c r="J15" s="45">
        <v>56633833.099999994</v>
      </c>
      <c r="K15" s="70">
        <v>52910000</v>
      </c>
      <c r="L15" s="70">
        <v>51006909.182999998</v>
      </c>
      <c r="M15" s="46">
        <v>49300000</v>
      </c>
      <c r="N15" s="46">
        <f t="shared" si="0"/>
        <v>12325000</v>
      </c>
      <c r="O15" s="46">
        <v>12766722.969999999</v>
      </c>
    </row>
    <row r="16" spans="1:15" s="12" customFormat="1" ht="17.25" customHeight="1">
      <c r="A16" s="43" t="s">
        <v>563</v>
      </c>
      <c r="B16" s="44" t="s">
        <v>564</v>
      </c>
      <c r="C16" s="59">
        <v>250123500</v>
      </c>
      <c r="D16" s="60">
        <v>236502461.04999998</v>
      </c>
      <c r="E16" s="173">
        <v>238865505.30000001</v>
      </c>
      <c r="F16" s="60">
        <v>237724048.19</v>
      </c>
      <c r="G16" s="60">
        <v>249245556.59999999</v>
      </c>
      <c r="H16" s="60">
        <v>231782077.65000001</v>
      </c>
      <c r="I16" s="45">
        <v>256871837.38000005</v>
      </c>
      <c r="J16" s="45">
        <v>253006053.56999999</v>
      </c>
      <c r="K16" s="70">
        <v>263228032</v>
      </c>
      <c r="L16" s="70">
        <v>258795627.61999997</v>
      </c>
      <c r="M16" s="46">
        <v>268620000</v>
      </c>
      <c r="N16" s="46">
        <f t="shared" si="0"/>
        <v>67155000</v>
      </c>
      <c r="O16" s="46">
        <v>65578103</v>
      </c>
    </row>
    <row r="17" spans="1:15" s="1" customFormat="1" ht="17.25" customHeight="1">
      <c r="A17" s="43" t="s">
        <v>565</v>
      </c>
      <c r="B17" s="44" t="s">
        <v>566</v>
      </c>
      <c r="C17" s="59">
        <v>27049774.16</v>
      </c>
      <c r="D17" s="60">
        <v>43325321.039999992</v>
      </c>
      <c r="E17" s="173">
        <v>54926000</v>
      </c>
      <c r="F17" s="60">
        <v>40040464.709999993</v>
      </c>
      <c r="G17" s="60">
        <v>35715200</v>
      </c>
      <c r="H17" s="60">
        <v>76107128.839999914</v>
      </c>
      <c r="I17" s="45">
        <v>45917299.960000008</v>
      </c>
      <c r="J17" s="45">
        <v>54297005.550000012</v>
      </c>
      <c r="K17" s="70">
        <v>52661661.439999998</v>
      </c>
      <c r="L17" s="70">
        <v>58038815.410000011</v>
      </c>
      <c r="M17" s="46">
        <v>39455000</v>
      </c>
      <c r="N17" s="46">
        <f t="shared" si="0"/>
        <v>9863750</v>
      </c>
      <c r="O17" s="46">
        <v>10577841.780000001</v>
      </c>
    </row>
    <row r="18" spans="1:15" ht="17.25" customHeight="1">
      <c r="A18" s="43" t="s">
        <v>567</v>
      </c>
      <c r="B18" s="44" t="s">
        <v>568</v>
      </c>
      <c r="C18" s="59">
        <v>0</v>
      </c>
      <c r="D18" s="60">
        <v>0</v>
      </c>
      <c r="E18" s="173">
        <v>0</v>
      </c>
      <c r="F18" s="60">
        <v>78396350</v>
      </c>
      <c r="G18" s="60">
        <v>240000000</v>
      </c>
      <c r="H18" s="60">
        <v>173660000</v>
      </c>
      <c r="I18" s="45">
        <v>180000000</v>
      </c>
      <c r="J18" s="45">
        <v>215000000</v>
      </c>
      <c r="K18" s="70">
        <v>240000000</v>
      </c>
      <c r="L18" s="70">
        <v>257214776.77000001</v>
      </c>
      <c r="M18" s="46">
        <v>240000000</v>
      </c>
      <c r="N18" s="46">
        <f t="shared" si="0"/>
        <v>60000000</v>
      </c>
      <c r="O18" s="46">
        <v>60003600</v>
      </c>
    </row>
    <row r="19" spans="1:15" ht="17.25" customHeight="1">
      <c r="A19" s="43" t="s">
        <v>569</v>
      </c>
      <c r="B19" s="47" t="s">
        <v>570</v>
      </c>
      <c r="C19" s="84">
        <v>109262100</v>
      </c>
      <c r="D19" s="61">
        <v>128284003.43999998</v>
      </c>
      <c r="E19" s="84">
        <v>253692318.34999999</v>
      </c>
      <c r="F19" s="61">
        <v>201020731.57000002</v>
      </c>
      <c r="G19" s="61">
        <v>127488701.72</v>
      </c>
      <c r="H19" s="61">
        <v>89116796.719999999</v>
      </c>
      <c r="I19" s="45">
        <v>21561366.690000001</v>
      </c>
      <c r="J19" s="45">
        <v>21085496.690000001</v>
      </c>
      <c r="K19" s="70">
        <v>40901971.68</v>
      </c>
      <c r="L19" s="70">
        <v>38181971.68</v>
      </c>
      <c r="M19" s="46">
        <v>57613803.68</v>
      </c>
      <c r="N19" s="46">
        <f t="shared" si="0"/>
        <v>14403450.92</v>
      </c>
      <c r="O19" s="46">
        <v>10541903.68</v>
      </c>
    </row>
    <row r="20" spans="1:15" ht="18" customHeight="1">
      <c r="A20" s="51" t="s">
        <v>571</v>
      </c>
      <c r="B20" s="68" t="s">
        <v>572</v>
      </c>
      <c r="C20" s="85">
        <v>786514469.14999998</v>
      </c>
      <c r="D20" s="62">
        <v>807671736.03199983</v>
      </c>
      <c r="E20" s="85">
        <v>926825750.74000013</v>
      </c>
      <c r="F20" s="62">
        <v>967104179.19979918</v>
      </c>
      <c r="G20" s="62">
        <v>1097441264.53</v>
      </c>
      <c r="H20" s="62">
        <v>961627253.9660356</v>
      </c>
      <c r="I20" s="62">
        <v>935895792.28000021</v>
      </c>
      <c r="J20" s="62">
        <v>950684830.95000005</v>
      </c>
      <c r="K20" s="71">
        <v>992247071.70999992</v>
      </c>
      <c r="L20" s="71">
        <v>1026175918.823</v>
      </c>
      <c r="M20" s="48">
        <v>1024238803.6799999</v>
      </c>
      <c r="N20" s="48">
        <f>SUM(N8:N19)</f>
        <v>256059700.91999999</v>
      </c>
      <c r="O20" s="48">
        <v>286815962.98999995</v>
      </c>
    </row>
    <row r="21" spans="1:15" ht="18" customHeight="1">
      <c r="A21" s="37"/>
      <c r="B21" s="38" t="s">
        <v>573</v>
      </c>
      <c r="C21" s="86"/>
      <c r="D21" s="66"/>
      <c r="E21" s="159"/>
      <c r="F21" s="63"/>
      <c r="G21" s="63"/>
      <c r="H21" s="63"/>
      <c r="I21" s="41"/>
      <c r="J21" s="41"/>
      <c r="K21" s="72"/>
      <c r="L21" s="72"/>
      <c r="M21" s="49"/>
      <c r="N21" s="49"/>
      <c r="O21" s="49"/>
    </row>
    <row r="22" spans="1:15" ht="17.25" customHeight="1">
      <c r="A22" s="43" t="s">
        <v>574</v>
      </c>
      <c r="B22" s="44" t="s">
        <v>575</v>
      </c>
      <c r="C22" s="59">
        <v>103000000</v>
      </c>
      <c r="D22" s="60">
        <v>102863585.27999999</v>
      </c>
      <c r="E22" s="173">
        <v>89362933.359999999</v>
      </c>
      <c r="F22" s="60">
        <v>93508791.659999996</v>
      </c>
      <c r="G22" s="60">
        <v>105187683.59999999</v>
      </c>
      <c r="H22" s="60">
        <v>100331922.69000001</v>
      </c>
      <c r="I22" s="45">
        <v>105100000</v>
      </c>
      <c r="J22" s="45">
        <v>91780732.979999989</v>
      </c>
      <c r="K22" s="70">
        <v>92589145.180800006</v>
      </c>
      <c r="L22" s="70">
        <v>102692751.37</v>
      </c>
      <c r="M22" s="46">
        <v>100000000</v>
      </c>
      <c r="N22" s="46">
        <f t="shared" ref="N22:N36" si="1">+(M22/12)*3</f>
        <v>25000000</v>
      </c>
      <c r="O22" s="46">
        <v>37697523.960000001</v>
      </c>
    </row>
    <row r="23" spans="1:15" ht="17.25" customHeight="1">
      <c r="A23" s="43" t="s">
        <v>576</v>
      </c>
      <c r="B23" s="44" t="s">
        <v>577</v>
      </c>
      <c r="C23" s="59">
        <v>39660000</v>
      </c>
      <c r="D23" s="60">
        <v>43678069.280000001</v>
      </c>
      <c r="E23" s="173">
        <v>34295149.640000001</v>
      </c>
      <c r="F23" s="60">
        <v>45211837.549999997</v>
      </c>
      <c r="G23" s="60">
        <v>48331789.879999995</v>
      </c>
      <c r="H23" s="60">
        <v>40611831.150000006</v>
      </c>
      <c r="I23" s="45">
        <v>53651809.697990038</v>
      </c>
      <c r="J23" s="45">
        <v>45171400.609999999</v>
      </c>
      <c r="K23" s="70">
        <v>42398475.948799998</v>
      </c>
      <c r="L23" s="70">
        <v>47431140.209999993</v>
      </c>
      <c r="M23" s="46">
        <v>52000000</v>
      </c>
      <c r="N23" s="46">
        <f t="shared" si="1"/>
        <v>13000000</v>
      </c>
      <c r="O23" s="46">
        <v>12057369.17</v>
      </c>
    </row>
    <row r="24" spans="1:15" ht="17.25" customHeight="1">
      <c r="A24" s="43" t="s">
        <v>578</v>
      </c>
      <c r="B24" s="44" t="s">
        <v>579</v>
      </c>
      <c r="C24" s="59">
        <v>2400000</v>
      </c>
      <c r="D24" s="60">
        <v>984381.42</v>
      </c>
      <c r="E24" s="173">
        <v>1000000</v>
      </c>
      <c r="F24" s="60">
        <v>1714586.3</v>
      </c>
      <c r="G24" s="60">
        <v>1708673.52</v>
      </c>
      <c r="H24" s="60">
        <v>1053700.5399999998</v>
      </c>
      <c r="I24" s="45">
        <v>784401.76171835954</v>
      </c>
      <c r="J24" s="45">
        <v>1001723.97</v>
      </c>
      <c r="K24" s="70">
        <v>1424057.57</v>
      </c>
      <c r="L24" s="70">
        <v>1331377.31</v>
      </c>
      <c r="M24" s="46">
        <v>1300000</v>
      </c>
      <c r="N24" s="46">
        <f t="shared" si="1"/>
        <v>325000</v>
      </c>
      <c r="O24" s="46">
        <v>210828.59000000003</v>
      </c>
    </row>
    <row r="25" spans="1:15" ht="17.25" customHeight="1">
      <c r="A25" s="43" t="s">
        <v>580</v>
      </c>
      <c r="B25" s="44" t="s">
        <v>581</v>
      </c>
      <c r="C25" s="59">
        <v>21600000</v>
      </c>
      <c r="D25" s="60">
        <v>20601092.259999998</v>
      </c>
      <c r="E25" s="173">
        <v>21317912.550000001</v>
      </c>
      <c r="F25" s="60">
        <v>21032831.879999999</v>
      </c>
      <c r="G25" s="60">
        <v>21447000</v>
      </c>
      <c r="H25" s="60">
        <v>19425006.970000003</v>
      </c>
      <c r="I25" s="45">
        <v>23887330.358011186</v>
      </c>
      <c r="J25" s="45">
        <v>19559580.629999999</v>
      </c>
      <c r="K25" s="70">
        <v>18377602.789999999</v>
      </c>
      <c r="L25" s="70">
        <v>21187947.109999999</v>
      </c>
      <c r="M25" s="46">
        <v>19300000</v>
      </c>
      <c r="N25" s="46">
        <f t="shared" si="1"/>
        <v>4825000</v>
      </c>
      <c r="O25" s="46">
        <v>5143143.5600000005</v>
      </c>
    </row>
    <row r="26" spans="1:15" ht="17.25" customHeight="1">
      <c r="A26" s="43" t="s">
        <v>582</v>
      </c>
      <c r="B26" s="44" t="s">
        <v>583</v>
      </c>
      <c r="C26" s="59">
        <v>225113970</v>
      </c>
      <c r="D26" s="60">
        <v>238606309.63999996</v>
      </c>
      <c r="E26" s="173">
        <v>238865505.30000001</v>
      </c>
      <c r="F26" s="60">
        <v>237799350.66999996</v>
      </c>
      <c r="G26" s="60">
        <v>249213156.60000002</v>
      </c>
      <c r="H26" s="60">
        <v>231791052.82999998</v>
      </c>
      <c r="I26" s="45">
        <v>256839437.38000005</v>
      </c>
      <c r="J26" s="45">
        <v>253032641.66999999</v>
      </c>
      <c r="K26" s="70">
        <v>263355403.84</v>
      </c>
      <c r="L26" s="70">
        <v>259014207.76999998</v>
      </c>
      <c r="M26" s="46">
        <v>268800000</v>
      </c>
      <c r="N26" s="46">
        <f t="shared" si="1"/>
        <v>67200000</v>
      </c>
      <c r="O26" s="46">
        <v>65615316.269999996</v>
      </c>
    </row>
    <row r="27" spans="1:15" ht="17.25" customHeight="1">
      <c r="A27" s="43" t="s">
        <v>584</v>
      </c>
      <c r="B27" s="50" t="s">
        <v>585</v>
      </c>
      <c r="C27" s="87">
        <v>35500000</v>
      </c>
      <c r="D27" s="64">
        <v>34267662.709999993</v>
      </c>
      <c r="E27" s="87">
        <v>38759569</v>
      </c>
      <c r="F27" s="64">
        <v>38661146</v>
      </c>
      <c r="G27" s="64">
        <v>44161900</v>
      </c>
      <c r="H27" s="64">
        <v>41995203</v>
      </c>
      <c r="I27" s="45">
        <v>46360000</v>
      </c>
      <c r="J27" s="45">
        <v>44436080</v>
      </c>
      <c r="K27" s="70">
        <v>45654344</v>
      </c>
      <c r="L27" s="70">
        <v>44301708</v>
      </c>
      <c r="M27" s="46">
        <v>42000000</v>
      </c>
      <c r="N27" s="46">
        <f t="shared" si="1"/>
        <v>10500000</v>
      </c>
      <c r="O27" s="46">
        <v>10120525</v>
      </c>
    </row>
    <row r="28" spans="1:15" ht="17.25" customHeight="1">
      <c r="A28" s="43" t="s">
        <v>586</v>
      </c>
      <c r="B28" s="44" t="s">
        <v>587</v>
      </c>
      <c r="C28" s="59">
        <v>115416780</v>
      </c>
      <c r="D28" s="60">
        <v>90847385.739999995</v>
      </c>
      <c r="E28" s="173">
        <v>109509502.01000001</v>
      </c>
      <c r="F28" s="60">
        <v>96598728.849999994</v>
      </c>
      <c r="G28" s="60">
        <v>105389730</v>
      </c>
      <c r="H28" s="60">
        <v>99233261.140000001</v>
      </c>
      <c r="I28" s="45">
        <v>102397699.96000001</v>
      </c>
      <c r="J28" s="45">
        <v>100367921.09</v>
      </c>
      <c r="K28" s="70">
        <v>94901407.149999991</v>
      </c>
      <c r="L28" s="70">
        <v>102537284.17</v>
      </c>
      <c r="M28" s="46">
        <v>100000000</v>
      </c>
      <c r="N28" s="46">
        <f t="shared" si="1"/>
        <v>25000000</v>
      </c>
      <c r="O28" s="46">
        <v>25484974.34</v>
      </c>
    </row>
    <row r="29" spans="1:15" ht="17.25" customHeight="1">
      <c r="A29" s="43" t="s">
        <v>588</v>
      </c>
      <c r="B29" s="44" t="s">
        <v>589</v>
      </c>
      <c r="C29" s="59">
        <v>14188263.76</v>
      </c>
      <c r="D29" s="60">
        <v>16021982.689999999</v>
      </c>
      <c r="E29" s="173">
        <v>16041631.1</v>
      </c>
      <c r="F29" s="60">
        <v>16474456.16</v>
      </c>
      <c r="G29" s="60">
        <v>14220800</v>
      </c>
      <c r="H29" s="60">
        <v>16950378.050000001</v>
      </c>
      <c r="I29" s="45">
        <v>12420000</v>
      </c>
      <c r="J29" s="45">
        <v>17222421.579999998</v>
      </c>
      <c r="K29" s="70">
        <v>15350537.32</v>
      </c>
      <c r="L29" s="70">
        <v>16017329.539999999</v>
      </c>
      <c r="M29" s="46">
        <v>19500000</v>
      </c>
      <c r="N29" s="46">
        <f t="shared" si="1"/>
        <v>4875000</v>
      </c>
      <c r="O29" s="46">
        <v>3708654.12</v>
      </c>
    </row>
    <row r="30" spans="1:15" ht="17.25" customHeight="1">
      <c r="A30" s="43" t="s">
        <v>590</v>
      </c>
      <c r="B30" s="44" t="s">
        <v>591</v>
      </c>
      <c r="C30" s="59">
        <v>18356501</v>
      </c>
      <c r="D30" s="60">
        <v>20154999.059999999</v>
      </c>
      <c r="E30" s="173">
        <v>22893000</v>
      </c>
      <c r="F30" s="60">
        <v>23139682.539999999</v>
      </c>
      <c r="G30" s="60">
        <v>32619000</v>
      </c>
      <c r="H30" s="60">
        <v>23553001.02</v>
      </c>
      <c r="I30" s="45">
        <v>41165720.130000003</v>
      </c>
      <c r="J30" s="45">
        <v>38421109.180000007</v>
      </c>
      <c r="K30" s="70">
        <v>35858189.210000001</v>
      </c>
      <c r="L30" s="70">
        <v>35488594.840000004</v>
      </c>
      <c r="M30" s="46">
        <v>45800000</v>
      </c>
      <c r="N30" s="46">
        <f t="shared" si="1"/>
        <v>11450000</v>
      </c>
      <c r="O30" s="46">
        <v>18909634.379999999</v>
      </c>
    </row>
    <row r="31" spans="1:15" ht="17.25" customHeight="1">
      <c r="A31" s="43" t="s">
        <v>592</v>
      </c>
      <c r="B31" s="44" t="s">
        <v>593</v>
      </c>
      <c r="C31" s="59">
        <v>22500000</v>
      </c>
      <c r="D31" s="60">
        <v>22074211.810000002</v>
      </c>
      <c r="E31" s="173">
        <v>23000000</v>
      </c>
      <c r="F31" s="60">
        <v>20501025.349999998</v>
      </c>
      <c r="G31" s="60">
        <v>29250000</v>
      </c>
      <c r="H31" s="60">
        <v>23335492.749999996</v>
      </c>
      <c r="I31" s="45">
        <v>23795000</v>
      </c>
      <c r="J31" s="45">
        <v>26451923.23</v>
      </c>
      <c r="K31" s="70">
        <v>25606800</v>
      </c>
      <c r="L31" s="70">
        <v>26010360.339999996</v>
      </c>
      <c r="M31" s="46">
        <v>27000000</v>
      </c>
      <c r="N31" s="46">
        <f t="shared" si="1"/>
        <v>6750000</v>
      </c>
      <c r="O31" s="46">
        <v>4061719.7399999998</v>
      </c>
    </row>
    <row r="32" spans="1:15" ht="17.25" customHeight="1">
      <c r="A32" s="43" t="s">
        <v>594</v>
      </c>
      <c r="B32" s="44" t="s">
        <v>595</v>
      </c>
      <c r="C32" s="59">
        <v>16882000</v>
      </c>
      <c r="D32" s="60">
        <v>17825419.219999999</v>
      </c>
      <c r="E32" s="173">
        <v>17811409.559999999</v>
      </c>
      <c r="F32" s="60">
        <v>18106215.77</v>
      </c>
      <c r="G32" s="60">
        <v>21892876.899999999</v>
      </c>
      <c r="H32" s="60">
        <v>17719084.989999998</v>
      </c>
      <c r="I32" s="45">
        <v>17962023.292280436</v>
      </c>
      <c r="J32" s="45">
        <v>16679420.050000001</v>
      </c>
      <c r="K32" s="70">
        <v>14735281.140000001</v>
      </c>
      <c r="L32" s="70">
        <v>16051507.59</v>
      </c>
      <c r="M32" s="46">
        <v>15600000</v>
      </c>
      <c r="N32" s="46">
        <f t="shared" si="1"/>
        <v>3900000</v>
      </c>
      <c r="O32" s="46">
        <v>4413906.37</v>
      </c>
    </row>
    <row r="33" spans="1:16" ht="17.25" customHeight="1">
      <c r="A33" s="43" t="s">
        <v>596</v>
      </c>
      <c r="B33" s="44" t="s">
        <v>597</v>
      </c>
      <c r="C33" s="59">
        <v>52392689.573064998</v>
      </c>
      <c r="D33" s="60">
        <v>50169480.479999989</v>
      </c>
      <c r="E33" s="173">
        <v>54180097.479999997</v>
      </c>
      <c r="F33" s="60">
        <v>59483191.220000014</v>
      </c>
      <c r="G33" s="60">
        <v>93325731.170000002</v>
      </c>
      <c r="H33" s="60">
        <v>73622208.709999993</v>
      </c>
      <c r="I33" s="45">
        <v>85309593.660000011</v>
      </c>
      <c r="J33" s="45">
        <v>72668475.799999997</v>
      </c>
      <c r="K33" s="70">
        <v>74971603.270000011</v>
      </c>
      <c r="L33" s="70">
        <v>75940746.310000002</v>
      </c>
      <c r="M33" s="46">
        <v>69000000.000000015</v>
      </c>
      <c r="N33" s="46">
        <f t="shared" si="1"/>
        <v>17250000.000000004</v>
      </c>
      <c r="O33" s="46">
        <v>20499267.859999999</v>
      </c>
    </row>
    <row r="34" spans="1:16" ht="17.25" customHeight="1">
      <c r="A34" s="43" t="s">
        <v>598</v>
      </c>
      <c r="B34" s="44" t="s">
        <v>599</v>
      </c>
      <c r="C34" s="59">
        <v>25955555</v>
      </c>
      <c r="D34" s="60">
        <v>29608147.299000002</v>
      </c>
      <c r="E34" s="173">
        <v>25041254.300000001</v>
      </c>
      <c r="F34" s="60">
        <v>36031453.761999995</v>
      </c>
      <c r="G34" s="60">
        <v>30899668.77</v>
      </c>
      <c r="H34" s="60">
        <v>31399024.279999997</v>
      </c>
      <c r="I34" s="45">
        <v>18797005</v>
      </c>
      <c r="J34" s="45">
        <v>23725253.640000001</v>
      </c>
      <c r="K34" s="70">
        <v>19200000.000000004</v>
      </c>
      <c r="L34" s="70">
        <v>28366956.129999999</v>
      </c>
      <c r="M34" s="46">
        <v>3000000</v>
      </c>
      <c r="N34" s="46">
        <f t="shared" si="1"/>
        <v>750000</v>
      </c>
      <c r="O34" s="46">
        <v>567743.5</v>
      </c>
    </row>
    <row r="35" spans="1:16" ht="17.25" customHeight="1">
      <c r="A35" s="43" t="s">
        <v>600</v>
      </c>
      <c r="B35" s="44" t="s">
        <v>601</v>
      </c>
      <c r="C35" s="59">
        <v>11847540.002908997</v>
      </c>
      <c r="D35" s="60">
        <v>12215573.75</v>
      </c>
      <c r="E35" s="173">
        <v>37998000</v>
      </c>
      <c r="F35" s="60">
        <v>14940856.390000001</v>
      </c>
      <c r="G35" s="60">
        <v>9192000</v>
      </c>
      <c r="H35" s="60">
        <v>16092025.469999999</v>
      </c>
      <c r="I35" s="45">
        <v>7286000</v>
      </c>
      <c r="J35" s="45">
        <v>10411847.270000011</v>
      </c>
      <c r="K35" s="70">
        <v>5194282</v>
      </c>
      <c r="L35" s="70">
        <v>6997878.5800000001</v>
      </c>
      <c r="M35" s="46">
        <v>4300000</v>
      </c>
      <c r="N35" s="46">
        <f t="shared" si="1"/>
        <v>1075000</v>
      </c>
      <c r="O35" s="46">
        <v>549289.27</v>
      </c>
    </row>
    <row r="36" spans="1:16" ht="17.25" customHeight="1">
      <c r="A36" s="43" t="s">
        <v>602</v>
      </c>
      <c r="B36" s="44" t="s">
        <v>603</v>
      </c>
      <c r="C36" s="59">
        <v>0</v>
      </c>
      <c r="D36" s="60">
        <v>0</v>
      </c>
      <c r="E36" s="173">
        <v>0</v>
      </c>
      <c r="F36" s="60">
        <v>78396350</v>
      </c>
      <c r="G36" s="60">
        <v>240000000</v>
      </c>
      <c r="H36" s="60">
        <v>173660000</v>
      </c>
      <c r="I36" s="45">
        <v>180000000</v>
      </c>
      <c r="J36" s="45">
        <v>215000000</v>
      </c>
      <c r="K36" s="70">
        <v>240000000</v>
      </c>
      <c r="L36" s="70">
        <v>257673058.30000001</v>
      </c>
      <c r="M36" s="46">
        <v>240000000</v>
      </c>
      <c r="N36" s="46">
        <f t="shared" si="1"/>
        <v>60000000</v>
      </c>
      <c r="O36" s="46">
        <v>60523957.649999999</v>
      </c>
    </row>
    <row r="37" spans="1:16" ht="18" customHeight="1">
      <c r="A37" s="51" t="s">
        <v>604</v>
      </c>
      <c r="B37" s="52" t="s">
        <v>605</v>
      </c>
      <c r="C37" s="85">
        <v>704813299.33597398</v>
      </c>
      <c r="D37" s="62">
        <v>699918300.63899994</v>
      </c>
      <c r="E37" s="85">
        <v>730075964.29999995</v>
      </c>
      <c r="F37" s="62">
        <v>801600504.10199988</v>
      </c>
      <c r="G37" s="62">
        <v>1046840010.4399999</v>
      </c>
      <c r="H37" s="62">
        <v>910773193.59000003</v>
      </c>
      <c r="I37" s="62">
        <v>975756021.24000001</v>
      </c>
      <c r="J37" s="62">
        <v>975930531.69999993</v>
      </c>
      <c r="K37" s="71">
        <v>989617129.41960001</v>
      </c>
      <c r="L37" s="71">
        <v>1041042847.5699999</v>
      </c>
      <c r="M37" s="48">
        <v>1007600000</v>
      </c>
      <c r="N37" s="48">
        <f>SUM(N22:N36)</f>
        <v>251900000</v>
      </c>
      <c r="O37" s="48">
        <v>269563853.78000003</v>
      </c>
    </row>
    <row r="38" spans="1:16" ht="18" customHeight="1">
      <c r="A38" s="98" t="s">
        <v>606</v>
      </c>
      <c r="B38" s="99" t="s">
        <v>607</v>
      </c>
      <c r="C38" s="77">
        <v>81701169.814025998</v>
      </c>
      <c r="D38" s="80">
        <v>107753435.39299989</v>
      </c>
      <c r="E38" s="180">
        <v>196749786.44000018</v>
      </c>
      <c r="F38" s="101">
        <v>165503675.0977993</v>
      </c>
      <c r="G38" s="77">
        <v>50601254.090000033</v>
      </c>
      <c r="H38" s="100">
        <v>50854060.376035571</v>
      </c>
      <c r="I38" s="77">
        <v>-39860228.9599998</v>
      </c>
      <c r="J38" s="100">
        <v>-25245700.749999881</v>
      </c>
      <c r="K38" s="71">
        <v>2629942.290399909</v>
      </c>
      <c r="L38" s="100">
        <v>-14866928.746999979</v>
      </c>
      <c r="M38" s="48">
        <v>16638803.679999948</v>
      </c>
      <c r="N38" s="48">
        <f>+N20-N37</f>
        <v>4159700.9199999869</v>
      </c>
      <c r="O38" s="192">
        <v>17252109.209999919</v>
      </c>
    </row>
    <row r="39" spans="1:16" ht="18" customHeight="1">
      <c r="A39" s="51" t="s">
        <v>608</v>
      </c>
      <c r="B39" s="52" t="s">
        <v>609</v>
      </c>
      <c r="C39" s="88" t="s">
        <v>610</v>
      </c>
      <c r="D39" s="74" t="s">
        <v>610</v>
      </c>
      <c r="E39" s="88" t="s">
        <v>610</v>
      </c>
      <c r="F39" s="74" t="s">
        <v>610</v>
      </c>
      <c r="G39" s="74" t="s">
        <v>610</v>
      </c>
      <c r="H39" s="74" t="s">
        <v>610</v>
      </c>
      <c r="I39" s="74" t="s">
        <v>611</v>
      </c>
      <c r="J39" s="74" t="s">
        <v>611</v>
      </c>
      <c r="K39" s="75" t="s">
        <v>610</v>
      </c>
      <c r="L39" s="76" t="s">
        <v>611</v>
      </c>
      <c r="M39" s="75" t="s">
        <v>610</v>
      </c>
      <c r="N39" s="75" t="s">
        <v>610</v>
      </c>
      <c r="O39" s="75" t="s">
        <v>610</v>
      </c>
    </row>
    <row r="40" spans="1:16" ht="6" customHeight="1">
      <c r="A40" s="53"/>
      <c r="B40" s="54"/>
      <c r="C40" s="67"/>
      <c r="D40" s="67"/>
      <c r="E40" s="65"/>
      <c r="F40" s="65"/>
      <c r="G40" s="55"/>
      <c r="H40" s="55"/>
      <c r="I40" s="55"/>
      <c r="J40" s="55"/>
      <c r="K40" s="73"/>
      <c r="L40" s="73"/>
      <c r="M40" s="56"/>
      <c r="N40" s="56"/>
      <c r="O40" s="56"/>
    </row>
    <row r="41" spans="1:16" ht="21">
      <c r="A41" s="164" t="s">
        <v>612</v>
      </c>
      <c r="B41" s="165"/>
      <c r="C41" s="165"/>
      <c r="D41" s="178"/>
      <c r="E41" s="178"/>
      <c r="F41" s="174"/>
      <c r="G41" s="174"/>
      <c r="H41" s="166"/>
      <c r="I41" s="166"/>
      <c r="J41" s="166"/>
      <c r="K41" s="166"/>
      <c r="L41" s="179"/>
      <c r="M41" s="179"/>
      <c r="N41" s="179"/>
      <c r="O41" s="179"/>
    </row>
    <row r="42" spans="1:16" ht="18" customHeight="1">
      <c r="A42" s="96" t="s">
        <v>613</v>
      </c>
      <c r="B42" s="97" t="s">
        <v>778</v>
      </c>
      <c r="C42" s="175">
        <v>24831759.387090996</v>
      </c>
      <c r="D42" s="175">
        <v>29638912.432999894</v>
      </c>
      <c r="E42" s="89">
        <v>-2762434.4299998283</v>
      </c>
      <c r="F42" s="102">
        <v>23966134.747799307</v>
      </c>
      <c r="G42" s="167">
        <v>16438283.540000036</v>
      </c>
      <c r="H42" s="102">
        <v>35359472.366035566</v>
      </c>
      <c r="I42" s="167">
        <v>23887998.010000214</v>
      </c>
      <c r="J42" s="102">
        <v>26337278.360000238</v>
      </c>
      <c r="K42" s="90">
        <v>62047285.437599964</v>
      </c>
      <c r="L42" s="103">
        <v>22891845.883000024</v>
      </c>
      <c r="M42" s="168">
        <v>28024999.999999963</v>
      </c>
      <c r="N42" s="168">
        <f>+N38+N33-N19</f>
        <v>7006249.9999999907</v>
      </c>
      <c r="O42" s="193">
        <v>27209473.389999919</v>
      </c>
      <c r="P42" s="197">
        <f>+O38+O33-O19-O42</f>
        <v>0</v>
      </c>
    </row>
    <row r="43" spans="1:16" ht="17.25" customHeight="1">
      <c r="A43" s="162"/>
      <c r="B43" s="170" t="s">
        <v>614</v>
      </c>
      <c r="C43" s="175">
        <v>4966351.8774181996</v>
      </c>
      <c r="D43" s="175">
        <v>5927782.486599979</v>
      </c>
      <c r="E43" s="89">
        <v>-552486.88599996571</v>
      </c>
      <c r="F43" s="167">
        <v>4793226.9495598618</v>
      </c>
      <c r="G43" s="167">
        <v>3287656.7080000076</v>
      </c>
      <c r="H43" s="167">
        <v>7071894.4732071133</v>
      </c>
      <c r="I43" s="167">
        <v>4777599.6020000428</v>
      </c>
      <c r="J43" s="167">
        <v>5267455.6720000478</v>
      </c>
      <c r="K43" s="91">
        <v>12409457.087519994</v>
      </c>
      <c r="L43" s="91">
        <v>4578369.1766000045</v>
      </c>
      <c r="M43" s="169">
        <v>5604999.9999999925</v>
      </c>
      <c r="N43" s="169">
        <f>+N42*0.2</f>
        <v>1401249.9999999981</v>
      </c>
      <c r="O43" s="169">
        <v>5441894.6779999845</v>
      </c>
    </row>
    <row r="44" spans="1:16" ht="17.25" customHeight="1">
      <c r="A44" s="162"/>
      <c r="B44" s="170" t="s">
        <v>615</v>
      </c>
      <c r="C44" s="175">
        <v>2779000</v>
      </c>
      <c r="D44" s="175">
        <v>13981374.58</v>
      </c>
      <c r="E44" s="89">
        <v>2450000</v>
      </c>
      <c r="F44" s="167">
        <v>3437712.7</v>
      </c>
      <c r="G44" s="167">
        <v>5821723.0999999996</v>
      </c>
      <c r="H44" s="167">
        <v>5070866.5</v>
      </c>
      <c r="I44" s="167">
        <v>4766940</v>
      </c>
      <c r="J44" s="167">
        <v>2438010</v>
      </c>
      <c r="K44" s="92">
        <v>3997360.0000000005</v>
      </c>
      <c r="L44" s="92">
        <v>3436500.3200000003</v>
      </c>
      <c r="M44" s="171">
        <v>4669700</v>
      </c>
      <c r="N44" s="171"/>
      <c r="O44" s="171">
        <v>158800</v>
      </c>
    </row>
    <row r="45" spans="1:16" ht="17.25" customHeight="1">
      <c r="A45" s="162"/>
      <c r="B45" s="170" t="s">
        <v>616</v>
      </c>
      <c r="C45" s="175">
        <v>2187351.8774181996</v>
      </c>
      <c r="D45" s="175">
        <v>-8053592.0934000211</v>
      </c>
      <c r="E45" s="89">
        <v>-3002486.8859999655</v>
      </c>
      <c r="F45" s="167">
        <v>1355514.2495598616</v>
      </c>
      <c r="G45" s="167">
        <v>-2534066.3919999921</v>
      </c>
      <c r="H45" s="167">
        <v>2001027.9732071133</v>
      </c>
      <c r="I45" s="167">
        <v>10659.602000042796</v>
      </c>
      <c r="J45" s="167">
        <v>2829445.6720000478</v>
      </c>
      <c r="K45" s="90">
        <v>8412097.087519994</v>
      </c>
      <c r="L45" s="90">
        <v>1141868.8566000042</v>
      </c>
      <c r="M45" s="168">
        <v>935299.99999999255</v>
      </c>
      <c r="N45" s="168"/>
      <c r="O45" s="168">
        <f>+O43-O44</f>
        <v>5283094.6779999845</v>
      </c>
    </row>
    <row r="46" spans="1:16" ht="15" customHeight="1">
      <c r="A46" s="162" t="s">
        <v>617</v>
      </c>
      <c r="B46" s="177" t="s">
        <v>618</v>
      </c>
      <c r="C46" s="176">
        <v>62141722.380000003</v>
      </c>
      <c r="D46" s="176">
        <v>85388079.769999996</v>
      </c>
      <c r="E46" s="93">
        <v>85828950.569999993</v>
      </c>
      <c r="F46" s="94">
        <v>100288086.42</v>
      </c>
      <c r="G46" s="94">
        <v>137006551.08000001</v>
      </c>
      <c r="H46" s="94">
        <v>104903964.64</v>
      </c>
      <c r="I46" s="94">
        <v>104903964.64</v>
      </c>
      <c r="J46" s="94">
        <v>95934509.390000001</v>
      </c>
      <c r="K46" s="95">
        <v>116005791</v>
      </c>
      <c r="L46" s="95">
        <v>95021444.299999997</v>
      </c>
      <c r="M46" s="172">
        <v>103089426.55</v>
      </c>
      <c r="N46" s="172"/>
      <c r="O46" s="172">
        <v>128733881.12</v>
      </c>
    </row>
    <row r="47" spans="1:16" ht="15" customHeight="1">
      <c r="A47" s="162" t="s">
        <v>619</v>
      </c>
      <c r="B47" s="163" t="s">
        <v>620</v>
      </c>
      <c r="C47" s="176">
        <v>67578251.439999998</v>
      </c>
      <c r="D47" s="176">
        <v>65234329.109999999</v>
      </c>
      <c r="E47" s="93">
        <v>72652607.640000001</v>
      </c>
      <c r="F47" s="94">
        <v>56893781.530000001</v>
      </c>
      <c r="G47" s="94">
        <v>79133078.200000003</v>
      </c>
      <c r="H47" s="94">
        <v>49200469.960000001</v>
      </c>
      <c r="I47" s="94">
        <v>49200469.960000001</v>
      </c>
      <c r="J47" s="94">
        <v>64771357.18</v>
      </c>
      <c r="K47" s="95">
        <v>67264188</v>
      </c>
      <c r="L47" s="95">
        <v>77712397.519999996</v>
      </c>
      <c r="M47" s="172">
        <v>72171351.920000002</v>
      </c>
      <c r="N47" s="172"/>
      <c r="O47" s="172">
        <v>81796224.930000007</v>
      </c>
    </row>
    <row r="48" spans="1:16" ht="15" customHeight="1">
      <c r="A48" s="162" t="s">
        <v>621</v>
      </c>
      <c r="B48" s="163" t="s">
        <v>622</v>
      </c>
      <c r="C48" s="176">
        <v>31919860.289999999</v>
      </c>
      <c r="D48" s="176">
        <v>58498134.240000002</v>
      </c>
      <c r="E48" s="93">
        <v>80183950.730000004</v>
      </c>
      <c r="F48" s="94">
        <v>63116144.530000001</v>
      </c>
      <c r="G48" s="94">
        <v>81946430.920000002</v>
      </c>
      <c r="H48" s="94">
        <v>63334385.479999997</v>
      </c>
      <c r="I48" s="94">
        <v>63334385.479999997</v>
      </c>
      <c r="J48" s="94">
        <v>66856090.909999996</v>
      </c>
      <c r="K48" s="95">
        <v>64662817</v>
      </c>
      <c r="L48" s="95">
        <v>57650706.060000002</v>
      </c>
      <c r="M48" s="172">
        <v>85059378.189999998</v>
      </c>
      <c r="N48" s="172"/>
      <c r="O48" s="172">
        <v>82139772.510000005</v>
      </c>
    </row>
    <row r="49" spans="7:14" ht="23.25">
      <c r="G49" s="57"/>
      <c r="H49" s="58"/>
      <c r="I49" s="58"/>
      <c r="J49" s="58"/>
      <c r="K49" s="58"/>
      <c r="L49" s="58"/>
      <c r="M49" s="58"/>
      <c r="N49" s="58"/>
    </row>
    <row r="50" spans="7:14" ht="23.25">
      <c r="G50" s="57"/>
      <c r="H50" s="58"/>
      <c r="I50" s="58"/>
      <c r="J50" s="58"/>
      <c r="K50" s="58"/>
      <c r="L50" s="58"/>
      <c r="M50" s="58"/>
      <c r="N50" s="58"/>
    </row>
    <row r="51" spans="7:14" ht="23.25">
      <c r="G51" s="57"/>
      <c r="H51" s="58"/>
      <c r="I51" s="58"/>
      <c r="J51" s="58"/>
      <c r="K51" s="58"/>
      <c r="L51" s="58"/>
      <c r="M51" s="58"/>
      <c r="N51" s="58"/>
    </row>
    <row r="52" spans="7:14" ht="23.25">
      <c r="G52" s="57"/>
      <c r="H52" s="58"/>
      <c r="I52" s="58"/>
      <c r="J52" s="58"/>
      <c r="K52" s="58"/>
      <c r="L52" s="58"/>
      <c r="M52" s="58"/>
      <c r="N52" s="58"/>
    </row>
    <row r="53" spans="7:14" ht="23.25">
      <c r="G53" s="57"/>
      <c r="H53" s="58"/>
      <c r="I53" s="58"/>
      <c r="J53" s="58"/>
      <c r="K53" s="58"/>
      <c r="L53" s="58"/>
      <c r="M53" s="58"/>
      <c r="N53" s="58"/>
    </row>
  </sheetData>
  <mergeCells count="6">
    <mergeCell ref="A4:A5"/>
    <mergeCell ref="B4:B5"/>
    <mergeCell ref="K4:L4"/>
    <mergeCell ref="A1:M1"/>
    <mergeCell ref="A2:M2"/>
    <mergeCell ref="M4:O4"/>
  </mergeCells>
  <pageMargins left="0.35" right="0.27559055118110237" top="0.23622047244094491" bottom="0.19685039370078741" header="0.19685039370078741" footer="0.19685039370078741"/>
  <pageSetup paperSize="9" scale="69" orientation="landscape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Q60"/>
  <sheetViews>
    <sheetView topLeftCell="A16" workbookViewId="0">
      <selection activeCell="V26" sqref="V26"/>
    </sheetView>
  </sheetViews>
  <sheetFormatPr defaultRowHeight="14.25"/>
  <cols>
    <col min="1" max="1" width="8" customWidth="1"/>
    <col min="2" max="2" width="5.125" customWidth="1"/>
    <col min="4" max="4" width="6.875" customWidth="1"/>
    <col min="5" max="5" width="14.25" customWidth="1"/>
    <col min="6" max="17" width="8" customWidth="1"/>
  </cols>
  <sheetData>
    <row r="1" spans="1:17" ht="30.75">
      <c r="A1" s="235" t="s">
        <v>623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</row>
    <row r="2" spans="1:17" ht="30.75">
      <c r="A2" s="236" t="s">
        <v>700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</row>
    <row r="3" spans="1:17" ht="21">
      <c r="A3" s="107"/>
      <c r="B3" s="107"/>
      <c r="C3" s="108"/>
      <c r="D3" s="108"/>
      <c r="E3" s="108"/>
      <c r="F3" s="109"/>
      <c r="G3" s="109"/>
      <c r="H3" s="109"/>
      <c r="I3" s="109"/>
      <c r="J3" s="109"/>
      <c r="K3" s="109"/>
      <c r="L3" s="110"/>
      <c r="M3" s="110"/>
      <c r="N3" s="110"/>
      <c r="O3" s="110"/>
      <c r="P3" s="110"/>
      <c r="Q3" s="110"/>
    </row>
    <row r="4" spans="1:17" ht="23.25">
      <c r="A4" s="237" t="s">
        <v>624</v>
      </c>
      <c r="B4" s="238"/>
      <c r="C4" s="238"/>
      <c r="D4" s="238"/>
      <c r="E4" s="238"/>
      <c r="F4" s="239" t="s">
        <v>625</v>
      </c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1"/>
    </row>
    <row r="5" spans="1:17" ht="23.25">
      <c r="A5" s="111" t="s">
        <v>626</v>
      </c>
      <c r="B5" s="111" t="s">
        <v>627</v>
      </c>
      <c r="C5" s="111" t="s">
        <v>628</v>
      </c>
      <c r="D5" s="111" t="s">
        <v>629</v>
      </c>
      <c r="E5" s="111" t="s">
        <v>630</v>
      </c>
      <c r="F5" s="150" t="s">
        <v>631</v>
      </c>
      <c r="G5" s="150" t="s">
        <v>632</v>
      </c>
      <c r="H5" s="150" t="s">
        <v>633</v>
      </c>
      <c r="I5" s="150" t="s">
        <v>634</v>
      </c>
      <c r="J5" s="150" t="s">
        <v>635</v>
      </c>
      <c r="K5" s="150" t="s">
        <v>636</v>
      </c>
      <c r="L5" s="150" t="s">
        <v>637</v>
      </c>
      <c r="M5" s="150" t="s">
        <v>638</v>
      </c>
      <c r="N5" s="150" t="s">
        <v>639</v>
      </c>
      <c r="O5" s="150" t="s">
        <v>640</v>
      </c>
      <c r="P5" s="150" t="s">
        <v>641</v>
      </c>
      <c r="Q5" s="150" t="s">
        <v>642</v>
      </c>
    </row>
    <row r="6" spans="1:17" ht="26.25">
      <c r="A6" s="151" t="s">
        <v>643</v>
      </c>
      <c r="B6" s="152">
        <v>3</v>
      </c>
      <c r="C6" s="152" t="s">
        <v>644</v>
      </c>
      <c r="D6" s="153" t="s">
        <v>645</v>
      </c>
      <c r="E6" s="152" t="s">
        <v>646</v>
      </c>
      <c r="F6" s="154">
        <v>0</v>
      </c>
      <c r="G6" s="154">
        <v>0</v>
      </c>
      <c r="H6" s="154">
        <v>0</v>
      </c>
      <c r="I6" s="154">
        <v>0</v>
      </c>
      <c r="J6" s="154">
        <v>0</v>
      </c>
      <c r="K6" s="155">
        <v>0</v>
      </c>
      <c r="L6" s="155">
        <v>1</v>
      </c>
      <c r="M6" s="155">
        <v>0</v>
      </c>
      <c r="N6" s="155">
        <v>0</v>
      </c>
      <c r="O6" s="155">
        <v>1</v>
      </c>
      <c r="P6" s="155">
        <v>1</v>
      </c>
      <c r="Q6" s="155">
        <v>0</v>
      </c>
    </row>
    <row r="7" spans="1:17" ht="26.25">
      <c r="A7" s="151" t="s">
        <v>647</v>
      </c>
      <c r="B7" s="152">
        <v>3</v>
      </c>
      <c r="C7" s="152" t="s">
        <v>644</v>
      </c>
      <c r="D7" s="153" t="s">
        <v>645</v>
      </c>
      <c r="E7" s="152" t="s">
        <v>646</v>
      </c>
      <c r="F7" s="154">
        <v>2</v>
      </c>
      <c r="G7" s="154">
        <v>0</v>
      </c>
      <c r="H7" s="154">
        <v>1</v>
      </c>
      <c r="I7" s="154">
        <v>1</v>
      </c>
      <c r="J7" s="154">
        <v>1</v>
      </c>
      <c r="K7" s="155">
        <v>1</v>
      </c>
      <c r="L7" s="155">
        <v>1</v>
      </c>
      <c r="M7" s="155">
        <v>1</v>
      </c>
      <c r="N7" s="155">
        <v>1</v>
      </c>
      <c r="O7" s="155">
        <v>1</v>
      </c>
      <c r="P7" s="155">
        <v>1</v>
      </c>
      <c r="Q7" s="155">
        <v>1</v>
      </c>
    </row>
    <row r="8" spans="1:17" ht="26.25">
      <c r="A8" s="151">
        <v>2562</v>
      </c>
      <c r="B8" s="152">
        <v>3</v>
      </c>
      <c r="C8" s="152" t="s">
        <v>644</v>
      </c>
      <c r="D8" s="153" t="s">
        <v>645</v>
      </c>
      <c r="E8" s="152" t="s">
        <v>646</v>
      </c>
      <c r="F8" s="154">
        <v>2</v>
      </c>
      <c r="G8" s="154">
        <v>1</v>
      </c>
      <c r="H8" s="154">
        <v>0</v>
      </c>
      <c r="I8" s="154">
        <v>0</v>
      </c>
      <c r="J8" s="154">
        <v>0</v>
      </c>
      <c r="K8" s="155">
        <v>0</v>
      </c>
      <c r="L8" s="155">
        <v>0</v>
      </c>
      <c r="M8" s="155">
        <v>1</v>
      </c>
      <c r="N8" s="155">
        <v>1</v>
      </c>
      <c r="O8" s="155">
        <v>0</v>
      </c>
      <c r="P8" s="155">
        <v>0</v>
      </c>
      <c r="Q8" s="155">
        <v>1</v>
      </c>
    </row>
    <row r="9" spans="1:17" ht="26.25">
      <c r="A9" s="151" t="s">
        <v>648</v>
      </c>
      <c r="B9" s="152">
        <v>3</v>
      </c>
      <c r="C9" s="152" t="s">
        <v>644</v>
      </c>
      <c r="D9" s="153" t="s">
        <v>645</v>
      </c>
      <c r="E9" s="152" t="s">
        <v>646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6">
        <v>0</v>
      </c>
      <c r="L9" s="156">
        <v>0</v>
      </c>
      <c r="M9" s="157">
        <v>0</v>
      </c>
      <c r="N9" s="157">
        <v>0</v>
      </c>
      <c r="O9" s="157">
        <v>0</v>
      </c>
      <c r="P9" s="157">
        <v>1</v>
      </c>
      <c r="Q9" s="155">
        <v>1</v>
      </c>
    </row>
    <row r="10" spans="1:17" s="106" customFormat="1" ht="26.25">
      <c r="A10" s="151" t="s">
        <v>701</v>
      </c>
      <c r="B10" s="152">
        <v>3</v>
      </c>
      <c r="C10" s="152" t="s">
        <v>644</v>
      </c>
      <c r="D10" s="153" t="s">
        <v>645</v>
      </c>
      <c r="E10" s="152" t="s">
        <v>646</v>
      </c>
      <c r="F10" s="154" t="s">
        <v>703</v>
      </c>
      <c r="G10" s="154" t="s">
        <v>761</v>
      </c>
      <c r="H10" s="154" t="s">
        <v>761</v>
      </c>
      <c r="I10" s="154"/>
      <c r="J10" s="154"/>
      <c r="K10" s="156"/>
      <c r="L10" s="156"/>
      <c r="M10" s="157"/>
      <c r="N10" s="157"/>
      <c r="O10" s="157"/>
      <c r="P10" s="157"/>
      <c r="Q10" s="155"/>
    </row>
    <row r="11" spans="1:17" ht="21">
      <c r="A11" s="112"/>
      <c r="B11" s="112"/>
      <c r="C11" s="112"/>
      <c r="D11" s="112"/>
      <c r="E11" s="112"/>
      <c r="F11" s="113"/>
      <c r="G11" s="113"/>
      <c r="H11" s="113"/>
      <c r="I11" s="113"/>
      <c r="J11" s="113"/>
      <c r="K11" s="113"/>
      <c r="L11" s="113"/>
      <c r="M11" s="113"/>
      <c r="N11" s="113"/>
      <c r="O11" s="106"/>
      <c r="P11" s="106"/>
      <c r="Q11" s="106"/>
    </row>
    <row r="12" spans="1:17" ht="21">
      <c r="A12" s="112"/>
      <c r="B12" s="112"/>
      <c r="C12" s="112"/>
      <c r="D12" s="112"/>
      <c r="E12" s="112"/>
      <c r="F12" s="113"/>
      <c r="G12" s="113"/>
      <c r="H12" s="113"/>
      <c r="I12" s="113"/>
      <c r="J12" s="113"/>
      <c r="K12" s="113"/>
      <c r="L12" s="113"/>
      <c r="M12" s="113"/>
      <c r="N12" s="113"/>
      <c r="O12" s="106"/>
      <c r="P12" s="106"/>
      <c r="Q12" s="106"/>
    </row>
    <row r="13" spans="1:17" ht="21">
      <c r="A13" s="112"/>
      <c r="B13" s="112"/>
      <c r="C13" s="112"/>
      <c r="D13" s="112"/>
      <c r="E13" s="112"/>
      <c r="F13" s="113"/>
      <c r="G13" s="113"/>
      <c r="H13" s="113"/>
      <c r="I13" s="113"/>
      <c r="J13" s="113"/>
      <c r="K13" s="113"/>
      <c r="L13" s="113"/>
      <c r="M13" s="113"/>
      <c r="N13" s="113"/>
      <c r="O13" s="106"/>
      <c r="P13" s="106"/>
      <c r="Q13" s="106"/>
    </row>
    <row r="14" spans="1:17" ht="21">
      <c r="A14" s="112"/>
      <c r="B14" s="112"/>
      <c r="C14" s="112"/>
      <c r="D14" s="112"/>
      <c r="E14" s="112"/>
      <c r="F14" s="113"/>
      <c r="G14" s="113"/>
      <c r="H14" s="113"/>
      <c r="I14" s="113"/>
      <c r="J14" s="113"/>
      <c r="K14" s="113"/>
      <c r="L14" s="113"/>
      <c r="M14" s="113"/>
      <c r="N14" s="113"/>
      <c r="O14" s="106"/>
      <c r="P14" s="106"/>
      <c r="Q14" s="106"/>
    </row>
    <row r="15" spans="1:17" ht="21">
      <c r="A15" s="114"/>
      <c r="B15" s="114"/>
      <c r="C15" s="115" t="s">
        <v>649</v>
      </c>
      <c r="D15" s="114"/>
      <c r="E15" s="114"/>
      <c r="F15" s="116"/>
      <c r="G15" s="116"/>
      <c r="H15" s="116"/>
      <c r="I15" s="116"/>
      <c r="J15" s="116"/>
      <c r="K15" s="116"/>
      <c r="L15" s="116"/>
      <c r="M15" s="116"/>
      <c r="N15" s="116"/>
      <c r="O15" s="106"/>
      <c r="P15" s="106"/>
      <c r="Q15" s="106"/>
    </row>
    <row r="16" spans="1:17" ht="21">
      <c r="A16" s="114"/>
      <c r="B16" s="114"/>
      <c r="C16" s="117"/>
      <c r="D16" s="118" t="s">
        <v>650</v>
      </c>
      <c r="E16" s="115" t="s">
        <v>651</v>
      </c>
      <c r="F16" s="116"/>
      <c r="G16" s="116"/>
      <c r="H16" s="116"/>
      <c r="I16" s="116"/>
      <c r="J16" s="116"/>
      <c r="K16" s="116"/>
      <c r="L16" s="116"/>
      <c r="M16" s="116"/>
      <c r="N16" s="116"/>
      <c r="O16" s="106"/>
      <c r="P16" s="106"/>
      <c r="Q16" s="106"/>
    </row>
    <row r="17" spans="1:16" ht="21">
      <c r="A17" s="114"/>
      <c r="B17" s="114"/>
      <c r="C17" s="119"/>
      <c r="D17" s="118" t="s">
        <v>650</v>
      </c>
      <c r="E17" s="115" t="s">
        <v>652</v>
      </c>
      <c r="F17" s="116"/>
      <c r="G17" s="116"/>
      <c r="H17" s="116"/>
      <c r="I17" s="116"/>
      <c r="J17" s="116"/>
      <c r="K17" s="116"/>
      <c r="L17" s="116"/>
      <c r="M17" s="116"/>
      <c r="N17" s="116"/>
      <c r="O17" s="106"/>
      <c r="P17" s="106"/>
    </row>
    <row r="18" spans="1:16" ht="21">
      <c r="A18" s="114" t="s">
        <v>653</v>
      </c>
      <c r="B18" s="114"/>
      <c r="C18" s="120" t="s">
        <v>654</v>
      </c>
      <c r="D18" s="118" t="s">
        <v>650</v>
      </c>
      <c r="E18" s="115" t="s">
        <v>655</v>
      </c>
      <c r="F18" s="116"/>
      <c r="G18" s="116"/>
      <c r="H18" s="116"/>
      <c r="I18" s="116"/>
      <c r="J18" s="116"/>
      <c r="K18" s="116"/>
      <c r="L18" s="116"/>
      <c r="M18" s="116"/>
      <c r="N18" s="116"/>
      <c r="O18" s="106"/>
      <c r="P18" s="106"/>
    </row>
    <row r="19" spans="1:16" ht="21">
      <c r="A19" s="114" t="s">
        <v>653</v>
      </c>
      <c r="B19" s="114"/>
      <c r="C19" s="120" t="s">
        <v>656</v>
      </c>
      <c r="D19" s="118" t="s">
        <v>650</v>
      </c>
      <c r="E19" s="115" t="s">
        <v>657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06"/>
      <c r="P19" s="106"/>
    </row>
    <row r="20" spans="1:16" ht="21">
      <c r="A20" s="114" t="s">
        <v>653</v>
      </c>
      <c r="B20" s="114"/>
      <c r="C20" s="120" t="s">
        <v>658</v>
      </c>
      <c r="D20" s="118" t="s">
        <v>650</v>
      </c>
      <c r="E20" s="115" t="s">
        <v>659</v>
      </c>
      <c r="F20" s="116"/>
      <c r="G20" s="116"/>
      <c r="H20" s="116"/>
      <c r="I20" s="116"/>
      <c r="J20" s="116"/>
      <c r="K20" s="116"/>
      <c r="L20" s="116"/>
      <c r="M20" s="116"/>
      <c r="N20" s="116"/>
      <c r="O20" s="106"/>
      <c r="P20" s="106"/>
    </row>
    <row r="21" spans="1:16" ht="21">
      <c r="A21" s="114" t="s">
        <v>653</v>
      </c>
      <c r="B21" s="114"/>
      <c r="C21" s="120" t="s">
        <v>0</v>
      </c>
      <c r="D21" s="118" t="s">
        <v>650</v>
      </c>
      <c r="E21" s="115" t="s">
        <v>660</v>
      </c>
      <c r="F21" s="116"/>
      <c r="G21" s="116"/>
      <c r="H21" s="116"/>
      <c r="I21" s="116"/>
      <c r="J21" s="116"/>
      <c r="K21" s="116"/>
      <c r="L21" s="116"/>
      <c r="M21" s="116"/>
      <c r="N21" s="116"/>
      <c r="O21" s="106"/>
      <c r="P21" s="106"/>
    </row>
    <row r="22" spans="1:16" ht="21">
      <c r="A22" s="114" t="s">
        <v>653</v>
      </c>
      <c r="B22" s="112"/>
      <c r="C22" s="121" t="s">
        <v>661</v>
      </c>
      <c r="D22" s="118" t="s">
        <v>650</v>
      </c>
      <c r="E22" s="115" t="s">
        <v>662</v>
      </c>
      <c r="F22" s="116"/>
      <c r="G22" s="116"/>
      <c r="H22" s="116"/>
      <c r="I22" s="116"/>
      <c r="J22" s="116"/>
      <c r="K22" s="116"/>
      <c r="L22" s="116"/>
      <c r="M22" s="116"/>
      <c r="N22" s="116"/>
      <c r="O22" s="106"/>
      <c r="P22" s="106"/>
    </row>
    <row r="23" spans="1:16" ht="21">
      <c r="A23" s="112"/>
      <c r="B23" s="112"/>
      <c r="C23" s="112"/>
      <c r="D23" s="112"/>
      <c r="E23" s="112"/>
      <c r="F23" s="113"/>
      <c r="G23" s="113"/>
      <c r="H23" s="113"/>
      <c r="I23" s="113"/>
      <c r="J23" s="113"/>
      <c r="K23" s="113"/>
      <c r="L23" s="113"/>
      <c r="M23" s="113"/>
      <c r="N23" s="113"/>
      <c r="O23" s="106"/>
      <c r="P23" s="106"/>
    </row>
    <row r="24" spans="1:16" ht="21">
      <c r="A24" s="122"/>
      <c r="B24" s="122" t="s">
        <v>663</v>
      </c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</row>
    <row r="25" spans="1:16" ht="38.25" customHeight="1">
      <c r="A25" s="242" t="s">
        <v>664</v>
      </c>
      <c r="B25" s="242"/>
      <c r="C25" s="242"/>
      <c r="D25" s="242"/>
      <c r="E25" s="242"/>
      <c r="F25" s="243" t="s">
        <v>665</v>
      </c>
      <c r="G25" s="244"/>
      <c r="H25" s="245" t="s">
        <v>666</v>
      </c>
      <c r="I25" s="246"/>
      <c r="J25" s="246"/>
      <c r="K25" s="246"/>
      <c r="L25" s="246"/>
      <c r="M25" s="246"/>
      <c r="N25" s="246"/>
      <c r="O25" s="246"/>
      <c r="P25" s="247"/>
    </row>
    <row r="26" spans="1:16" ht="21">
      <c r="A26" s="123" t="s">
        <v>667</v>
      </c>
      <c r="B26" s="124"/>
      <c r="C26" s="124"/>
      <c r="D26" s="124"/>
      <c r="E26" s="124"/>
      <c r="F26" s="233"/>
      <c r="G26" s="234"/>
      <c r="H26" s="125"/>
      <c r="I26" s="124" t="s">
        <v>668</v>
      </c>
      <c r="J26" s="124"/>
      <c r="K26" s="124"/>
      <c r="L26" s="124"/>
      <c r="M26" s="124"/>
      <c r="N26" s="124"/>
      <c r="O26" s="124"/>
      <c r="P26" s="126"/>
    </row>
    <row r="27" spans="1:16" ht="21">
      <c r="A27" s="127" t="s">
        <v>669</v>
      </c>
      <c r="B27" s="128"/>
      <c r="C27" s="128"/>
      <c r="D27" s="128"/>
      <c r="E27" s="128"/>
      <c r="F27" s="231">
        <v>1</v>
      </c>
      <c r="G27" s="232"/>
      <c r="H27" s="129" t="s">
        <v>670</v>
      </c>
      <c r="I27" s="128"/>
      <c r="J27" s="128"/>
      <c r="K27" s="128"/>
      <c r="L27" s="128"/>
      <c r="M27" s="128"/>
      <c r="N27" s="128"/>
      <c r="O27" s="128"/>
      <c r="P27" s="130"/>
    </row>
    <row r="28" spans="1:16" ht="21">
      <c r="A28" s="127" t="s">
        <v>671</v>
      </c>
      <c r="B28" s="128"/>
      <c r="C28" s="128"/>
      <c r="D28" s="128"/>
      <c r="E28" s="128"/>
      <c r="F28" s="231">
        <v>1</v>
      </c>
      <c r="G28" s="232"/>
      <c r="H28" s="129" t="s">
        <v>672</v>
      </c>
      <c r="I28" s="128"/>
      <c r="J28" s="128"/>
      <c r="K28" s="128"/>
      <c r="L28" s="128"/>
      <c r="M28" s="128"/>
      <c r="N28" s="128"/>
      <c r="O28" s="128"/>
      <c r="P28" s="130"/>
    </row>
    <row r="29" spans="1:16" ht="21">
      <c r="A29" s="127" t="s">
        <v>673</v>
      </c>
      <c r="B29" s="128"/>
      <c r="C29" s="128"/>
      <c r="D29" s="128"/>
      <c r="E29" s="128"/>
      <c r="F29" s="231">
        <v>1</v>
      </c>
      <c r="G29" s="232"/>
      <c r="H29" s="129" t="s">
        <v>674</v>
      </c>
      <c r="I29" s="128"/>
      <c r="J29" s="128"/>
      <c r="K29" s="128"/>
      <c r="L29" s="128"/>
      <c r="M29" s="128"/>
      <c r="N29" s="128"/>
      <c r="O29" s="128"/>
      <c r="P29" s="130"/>
    </row>
    <row r="30" spans="1:16" ht="21">
      <c r="A30" s="123" t="s">
        <v>675</v>
      </c>
      <c r="B30" s="124"/>
      <c r="C30" s="124"/>
      <c r="D30" s="124"/>
      <c r="E30" s="124"/>
      <c r="F30" s="233"/>
      <c r="G30" s="234"/>
      <c r="H30" s="125"/>
      <c r="I30" s="124" t="s">
        <v>676</v>
      </c>
      <c r="J30" s="124"/>
      <c r="K30" s="124"/>
      <c r="L30" s="124"/>
      <c r="M30" s="124"/>
      <c r="N30" s="124"/>
      <c r="O30" s="124"/>
      <c r="P30" s="126"/>
    </row>
    <row r="31" spans="1:16" ht="21">
      <c r="A31" s="132" t="s">
        <v>677</v>
      </c>
      <c r="B31" s="133"/>
      <c r="C31" s="133"/>
      <c r="D31" s="133"/>
      <c r="E31" s="133"/>
      <c r="F31" s="231">
        <v>1</v>
      </c>
      <c r="G31" s="232"/>
      <c r="H31" s="129" t="s">
        <v>678</v>
      </c>
      <c r="I31" s="128"/>
      <c r="J31" s="128"/>
      <c r="K31" s="128"/>
      <c r="L31" s="128"/>
      <c r="M31" s="128"/>
      <c r="N31" s="128"/>
      <c r="O31" s="128"/>
      <c r="P31" s="130"/>
    </row>
    <row r="32" spans="1:16" ht="21">
      <c r="A32" s="134" t="s">
        <v>679</v>
      </c>
      <c r="B32" s="133"/>
      <c r="C32" s="133"/>
      <c r="D32" s="133"/>
      <c r="E32" s="133"/>
      <c r="F32" s="231">
        <v>1</v>
      </c>
      <c r="G32" s="232"/>
      <c r="H32" s="129" t="s">
        <v>680</v>
      </c>
      <c r="I32" s="128"/>
      <c r="J32" s="128"/>
      <c r="K32" s="128"/>
      <c r="L32" s="128"/>
      <c r="M32" s="128"/>
      <c r="N32" s="128"/>
      <c r="O32" s="128"/>
      <c r="P32" s="130"/>
    </row>
    <row r="33" spans="1:17" ht="21">
      <c r="A33" s="123" t="s">
        <v>681</v>
      </c>
      <c r="B33" s="124"/>
      <c r="C33" s="124"/>
      <c r="D33" s="124"/>
      <c r="E33" s="124"/>
      <c r="F33" s="233"/>
      <c r="G33" s="234"/>
      <c r="H33" s="125"/>
      <c r="I33" s="124" t="s">
        <v>682</v>
      </c>
      <c r="J33" s="124"/>
      <c r="K33" s="124"/>
      <c r="L33" s="124"/>
      <c r="M33" s="124"/>
      <c r="N33" s="124"/>
      <c r="O33" s="124"/>
      <c r="P33" s="126"/>
      <c r="Q33" s="122"/>
    </row>
    <row r="34" spans="1:17" ht="21">
      <c r="A34" s="135" t="s">
        <v>683</v>
      </c>
      <c r="B34" s="136"/>
      <c r="C34" s="136"/>
      <c r="D34" s="136"/>
      <c r="E34" s="136"/>
      <c r="F34" s="137"/>
      <c r="G34" s="138"/>
      <c r="H34" s="139"/>
      <c r="I34" s="140" t="s">
        <v>684</v>
      </c>
      <c r="J34" s="136"/>
      <c r="K34" s="136"/>
      <c r="L34" s="136"/>
      <c r="M34" s="136"/>
      <c r="N34" s="136"/>
      <c r="O34" s="136"/>
      <c r="P34" s="141"/>
      <c r="Q34" s="122"/>
    </row>
    <row r="35" spans="1:17" ht="21">
      <c r="A35" s="132" t="s">
        <v>685</v>
      </c>
      <c r="B35" s="128"/>
      <c r="C35" s="128"/>
      <c r="D35" s="128"/>
      <c r="E35" s="128"/>
      <c r="F35" s="231">
        <v>0</v>
      </c>
      <c r="G35" s="232"/>
      <c r="H35" s="142"/>
      <c r="I35" s="133" t="s">
        <v>686</v>
      </c>
      <c r="J35" s="128"/>
      <c r="K35" s="128"/>
      <c r="L35" s="128"/>
      <c r="M35" s="128"/>
      <c r="N35" s="128"/>
      <c r="O35" s="128"/>
      <c r="P35" s="130"/>
      <c r="Q35" s="143" t="s">
        <v>687</v>
      </c>
    </row>
    <row r="36" spans="1:17" ht="21">
      <c r="A36" s="132" t="s">
        <v>688</v>
      </c>
      <c r="B36" s="128"/>
      <c r="C36" s="128"/>
      <c r="D36" s="128"/>
      <c r="E36" s="128"/>
      <c r="F36" s="231">
        <v>1</v>
      </c>
      <c r="G36" s="232"/>
      <c r="H36" s="142"/>
      <c r="I36" s="133" t="s">
        <v>689</v>
      </c>
      <c r="J36" s="128"/>
      <c r="K36" s="128"/>
      <c r="L36" s="128"/>
      <c r="M36" s="128"/>
      <c r="N36" s="128"/>
      <c r="O36" s="128"/>
      <c r="P36" s="130"/>
      <c r="Q36" s="131"/>
    </row>
    <row r="37" spans="1:17" ht="21">
      <c r="A37" s="132" t="s">
        <v>690</v>
      </c>
      <c r="B37" s="128"/>
      <c r="C37" s="128"/>
      <c r="D37" s="128"/>
      <c r="E37" s="128"/>
      <c r="F37" s="231">
        <v>2</v>
      </c>
      <c r="G37" s="232"/>
      <c r="H37" s="142"/>
      <c r="I37" s="128"/>
      <c r="J37" s="128"/>
      <c r="K37" s="128"/>
      <c r="L37" s="128"/>
      <c r="M37" s="128"/>
      <c r="N37" s="128"/>
      <c r="O37" s="128"/>
      <c r="P37" s="130"/>
      <c r="Q37" s="131"/>
    </row>
    <row r="38" spans="1:17" ht="21">
      <c r="A38" s="144" t="s">
        <v>691</v>
      </c>
      <c r="B38" s="136"/>
      <c r="C38" s="136"/>
      <c r="D38" s="136"/>
      <c r="E38" s="136"/>
      <c r="F38" s="145"/>
      <c r="G38" s="138"/>
      <c r="H38" s="139"/>
      <c r="I38" s="140" t="s">
        <v>692</v>
      </c>
      <c r="J38" s="136"/>
      <c r="K38" s="136"/>
      <c r="L38" s="136"/>
      <c r="M38" s="136"/>
      <c r="N38" s="136"/>
      <c r="O38" s="136"/>
      <c r="P38" s="141"/>
      <c r="Q38" s="122"/>
    </row>
    <row r="39" spans="1:17" ht="21">
      <c r="A39" s="146" t="s">
        <v>693</v>
      </c>
      <c r="B39" s="128"/>
      <c r="C39" s="128"/>
      <c r="D39" s="128"/>
      <c r="E39" s="128"/>
      <c r="F39" s="231">
        <v>2</v>
      </c>
      <c r="G39" s="232"/>
      <c r="H39" s="142"/>
      <c r="I39" s="128"/>
      <c r="J39" s="128"/>
      <c r="K39" s="128"/>
      <c r="L39" s="128"/>
      <c r="M39" s="128"/>
      <c r="N39" s="128"/>
      <c r="O39" s="128"/>
      <c r="P39" s="130"/>
      <c r="Q39" s="131"/>
    </row>
    <row r="40" spans="1:17" ht="21">
      <c r="A40" s="146" t="s">
        <v>694</v>
      </c>
      <c r="B40" s="128"/>
      <c r="C40" s="128"/>
      <c r="D40" s="128"/>
      <c r="E40" s="128"/>
      <c r="F40" s="231">
        <v>1</v>
      </c>
      <c r="G40" s="232"/>
      <c r="H40" s="142"/>
      <c r="I40" s="128"/>
      <c r="J40" s="128"/>
      <c r="K40" s="128"/>
      <c r="L40" s="128"/>
      <c r="M40" s="128"/>
      <c r="N40" s="128"/>
      <c r="O40" s="128"/>
      <c r="P40" s="130"/>
      <c r="Q40" s="131"/>
    </row>
    <row r="41" spans="1:17" ht="21">
      <c r="A41" s="146" t="s">
        <v>695</v>
      </c>
      <c r="B41" s="128"/>
      <c r="C41" s="128"/>
      <c r="D41" s="128"/>
      <c r="E41" s="128"/>
      <c r="F41" s="231">
        <v>0</v>
      </c>
      <c r="G41" s="232"/>
      <c r="H41" s="142"/>
      <c r="I41" s="128"/>
      <c r="J41" s="128"/>
      <c r="K41" s="128"/>
      <c r="L41" s="128"/>
      <c r="M41" s="128"/>
      <c r="N41" s="128"/>
      <c r="O41" s="128"/>
      <c r="P41" s="130"/>
      <c r="Q41" s="131"/>
    </row>
    <row r="42" spans="1:17" ht="21">
      <c r="A42" s="147" t="s">
        <v>696</v>
      </c>
      <c r="B42" s="128"/>
      <c r="C42" s="128"/>
      <c r="D42" s="128"/>
      <c r="E42" s="128"/>
      <c r="F42" s="231">
        <v>0</v>
      </c>
      <c r="G42" s="232"/>
      <c r="H42" s="142"/>
      <c r="I42" s="128"/>
      <c r="J42" s="128"/>
      <c r="K42" s="128"/>
      <c r="L42" s="128"/>
      <c r="M42" s="128"/>
      <c r="N42" s="128"/>
      <c r="O42" s="128"/>
      <c r="P42" s="130"/>
      <c r="Q42" s="131"/>
    </row>
    <row r="43" spans="1:17" ht="21">
      <c r="A43" s="147" t="s">
        <v>697</v>
      </c>
      <c r="B43" s="128"/>
      <c r="C43" s="128"/>
      <c r="D43" s="128"/>
      <c r="E43" s="128"/>
      <c r="F43" s="231">
        <v>2</v>
      </c>
      <c r="G43" s="232"/>
      <c r="H43" s="142"/>
      <c r="I43" s="128"/>
      <c r="J43" s="128"/>
      <c r="K43" s="128"/>
      <c r="L43" s="128"/>
      <c r="M43" s="128"/>
      <c r="N43" s="128"/>
      <c r="O43" s="128"/>
      <c r="P43" s="130"/>
      <c r="Q43" s="131"/>
    </row>
    <row r="44" spans="1:17" ht="21">
      <c r="A44" s="122"/>
      <c r="B44" s="148" t="s">
        <v>698</v>
      </c>
      <c r="C44" s="122"/>
      <c r="D44" s="122"/>
      <c r="E44" s="122"/>
      <c r="F44" s="122"/>
      <c r="G44" s="122"/>
      <c r="H44" s="149"/>
      <c r="I44" s="122"/>
      <c r="J44" s="122"/>
      <c r="K44" s="122"/>
      <c r="L44" s="122"/>
      <c r="M44" s="122"/>
      <c r="N44" s="122"/>
      <c r="O44" s="122"/>
      <c r="P44" s="122"/>
      <c r="Q44" s="122"/>
    </row>
    <row r="45" spans="1:17" ht="21">
      <c r="A45" s="112"/>
      <c r="B45" s="112"/>
      <c r="C45" s="112"/>
      <c r="D45" s="112"/>
      <c r="E45" s="112"/>
      <c r="F45" s="113"/>
      <c r="G45" s="113"/>
      <c r="H45" s="113"/>
      <c r="I45" s="113"/>
      <c r="J45" s="113"/>
      <c r="K45" s="113"/>
      <c r="L45" s="113"/>
      <c r="M45" s="113"/>
      <c r="N45" s="113"/>
      <c r="O45" s="106"/>
      <c r="P45" s="106"/>
      <c r="Q45" s="106"/>
    </row>
    <row r="46" spans="1:17" ht="21">
      <c r="A46" s="112"/>
      <c r="B46" s="112"/>
      <c r="C46" s="112"/>
      <c r="D46" s="112"/>
      <c r="E46" s="112"/>
      <c r="F46" s="113"/>
      <c r="G46" s="113"/>
      <c r="H46" s="113"/>
      <c r="I46" s="113"/>
      <c r="J46" s="113"/>
      <c r="K46" s="113"/>
      <c r="L46" s="113"/>
      <c r="M46" s="113"/>
      <c r="N46" s="113"/>
      <c r="O46" s="106"/>
      <c r="P46" s="106"/>
      <c r="Q46" s="106"/>
    </row>
    <row r="47" spans="1:17" ht="21">
      <c r="A47" s="112"/>
      <c r="B47" s="112"/>
      <c r="C47" s="112"/>
      <c r="D47" s="112"/>
      <c r="E47" s="112"/>
      <c r="F47" s="113"/>
      <c r="G47" s="113"/>
      <c r="H47" s="113"/>
      <c r="I47" s="113"/>
      <c r="J47" s="113"/>
      <c r="K47" s="113"/>
      <c r="L47" s="113"/>
      <c r="M47" s="113"/>
      <c r="N47" s="113"/>
      <c r="O47" s="106"/>
      <c r="P47" s="106"/>
      <c r="Q47" s="106"/>
    </row>
    <row r="48" spans="1:17" ht="21">
      <c r="A48" s="106"/>
      <c r="B48" s="112"/>
      <c r="C48" s="112"/>
      <c r="D48" s="112"/>
      <c r="E48" s="112"/>
      <c r="F48" s="113"/>
      <c r="G48" s="113"/>
      <c r="H48" s="113"/>
      <c r="I48" s="113"/>
      <c r="J48" s="113"/>
      <c r="K48" s="113"/>
      <c r="L48" s="113"/>
      <c r="M48" s="113"/>
      <c r="N48" s="113"/>
      <c r="O48" s="106"/>
      <c r="P48" s="106"/>
      <c r="Q48" s="106"/>
    </row>
    <row r="49" spans="1:14" ht="21">
      <c r="A49" s="112"/>
      <c r="B49" s="112"/>
      <c r="C49" s="112"/>
      <c r="D49" s="112"/>
      <c r="E49" s="112"/>
      <c r="F49" s="113"/>
      <c r="G49" s="113"/>
      <c r="H49" s="113"/>
      <c r="I49" s="113"/>
      <c r="J49" s="113"/>
      <c r="K49" s="113"/>
      <c r="L49" s="113"/>
      <c r="M49" s="113"/>
      <c r="N49" s="113"/>
    </row>
    <row r="50" spans="1:14" ht="21">
      <c r="A50" s="112"/>
      <c r="B50" s="112"/>
      <c r="C50" s="112"/>
      <c r="D50" s="112"/>
      <c r="E50" s="112"/>
      <c r="F50" s="113"/>
      <c r="G50" s="113"/>
      <c r="H50" s="113"/>
      <c r="I50" s="113"/>
      <c r="J50" s="113"/>
      <c r="K50" s="113"/>
      <c r="L50" s="113"/>
      <c r="M50" s="113"/>
      <c r="N50" s="113"/>
    </row>
    <row r="51" spans="1:14" ht="21">
      <c r="A51" s="112"/>
      <c r="B51" s="112"/>
      <c r="C51" s="112"/>
      <c r="D51" s="112"/>
      <c r="E51" s="112"/>
      <c r="F51" s="113"/>
      <c r="G51" s="113"/>
      <c r="H51" s="113"/>
      <c r="I51" s="113"/>
      <c r="J51" s="113"/>
      <c r="K51" s="113"/>
      <c r="L51" s="113"/>
      <c r="M51" s="113"/>
      <c r="N51" s="113"/>
    </row>
    <row r="52" spans="1:14" ht="21">
      <c r="A52" s="112"/>
      <c r="B52" s="112"/>
      <c r="C52" s="112"/>
      <c r="D52" s="112"/>
      <c r="E52" s="112"/>
      <c r="F52" s="113"/>
      <c r="G52" s="113"/>
      <c r="H52" s="113"/>
      <c r="I52" s="113"/>
      <c r="J52" s="113"/>
      <c r="K52" s="113"/>
      <c r="L52" s="113"/>
      <c r="M52" s="113"/>
      <c r="N52" s="113"/>
    </row>
    <row r="53" spans="1:14" ht="21">
      <c r="A53" s="112"/>
      <c r="B53" s="112"/>
      <c r="C53" s="112"/>
      <c r="D53" s="112"/>
      <c r="E53" s="112"/>
      <c r="F53" s="113"/>
      <c r="G53" s="113"/>
      <c r="H53" s="113"/>
      <c r="I53" s="113"/>
      <c r="J53" s="113"/>
      <c r="K53" s="113"/>
      <c r="L53" s="113"/>
      <c r="M53" s="113"/>
      <c r="N53" s="113"/>
    </row>
    <row r="54" spans="1:14" ht="21">
      <c r="A54" s="112"/>
      <c r="B54" s="112"/>
      <c r="C54" s="112"/>
      <c r="D54" s="112"/>
      <c r="E54" s="112"/>
      <c r="F54" s="113"/>
      <c r="G54" s="113"/>
      <c r="H54" s="113"/>
      <c r="I54" s="113"/>
      <c r="J54" s="113"/>
      <c r="K54" s="113"/>
      <c r="L54" s="113"/>
      <c r="M54" s="113"/>
      <c r="N54" s="113"/>
    </row>
    <row r="55" spans="1:14" ht="21">
      <c r="A55" s="112"/>
      <c r="B55" s="112"/>
      <c r="C55" s="112"/>
      <c r="D55" s="112"/>
      <c r="E55" s="112"/>
      <c r="F55" s="113"/>
      <c r="G55" s="113"/>
      <c r="H55" s="113"/>
      <c r="I55" s="113"/>
      <c r="J55" s="113"/>
      <c r="K55" s="113"/>
      <c r="L55" s="113"/>
      <c r="M55" s="113"/>
      <c r="N55" s="113"/>
    </row>
    <row r="56" spans="1:14" ht="21">
      <c r="A56" s="112"/>
      <c r="B56" s="112"/>
      <c r="C56" s="112"/>
      <c r="D56" s="112"/>
      <c r="E56" s="112"/>
      <c r="F56" s="113"/>
      <c r="G56" s="113"/>
      <c r="H56" s="113"/>
      <c r="I56" s="113"/>
      <c r="J56" s="113"/>
      <c r="K56" s="113"/>
      <c r="L56" s="113"/>
      <c r="M56" s="113"/>
      <c r="N56" s="113"/>
    </row>
    <row r="57" spans="1:14" ht="21">
      <c r="A57" s="112"/>
      <c r="B57" s="112"/>
      <c r="C57" s="112"/>
      <c r="D57" s="112"/>
      <c r="E57" s="112"/>
      <c r="F57" s="113"/>
      <c r="G57" s="113"/>
      <c r="H57" s="113"/>
      <c r="I57" s="113"/>
      <c r="J57" s="113"/>
      <c r="K57" s="113"/>
      <c r="L57" s="113"/>
      <c r="M57" s="113"/>
      <c r="N57" s="113"/>
    </row>
    <row r="58" spans="1:14" ht="21">
      <c r="A58" s="112"/>
      <c r="B58" s="112"/>
      <c r="C58" s="112"/>
      <c r="D58" s="112"/>
      <c r="E58" s="112"/>
      <c r="F58" s="113"/>
      <c r="G58" s="113"/>
      <c r="H58" s="113"/>
      <c r="I58" s="113"/>
      <c r="J58" s="113"/>
      <c r="K58" s="113"/>
      <c r="L58" s="113"/>
      <c r="M58" s="113"/>
      <c r="N58" s="113"/>
    </row>
    <row r="59" spans="1:14" ht="21">
      <c r="A59" s="112"/>
      <c r="B59" s="112"/>
      <c r="C59" s="112"/>
      <c r="D59" s="112"/>
      <c r="E59" s="112"/>
      <c r="F59" s="113"/>
      <c r="G59" s="113"/>
      <c r="H59" s="113"/>
      <c r="I59" s="113"/>
      <c r="J59" s="113"/>
      <c r="K59" s="113"/>
      <c r="L59" s="113"/>
      <c r="M59" s="113"/>
      <c r="N59" s="113"/>
    </row>
    <row r="60" spans="1:14" ht="21">
      <c r="A60" s="112"/>
      <c r="B60" s="112"/>
      <c r="C60" s="112"/>
      <c r="D60" s="112"/>
      <c r="E60" s="112"/>
      <c r="F60" s="113"/>
      <c r="G60" s="113"/>
      <c r="H60" s="113"/>
      <c r="I60" s="113"/>
      <c r="J60" s="113"/>
      <c r="K60" s="113"/>
      <c r="L60" s="113"/>
      <c r="M60" s="113"/>
      <c r="N60" s="113"/>
    </row>
  </sheetData>
  <mergeCells count="23">
    <mergeCell ref="A1:Q1"/>
    <mergeCell ref="A2:Q2"/>
    <mergeCell ref="A4:E4"/>
    <mergeCell ref="F4:Q4"/>
    <mergeCell ref="F41:G41"/>
    <mergeCell ref="F32:G32"/>
    <mergeCell ref="A25:E25"/>
    <mergeCell ref="F25:G25"/>
    <mergeCell ref="H25:P25"/>
    <mergeCell ref="F26:G26"/>
    <mergeCell ref="F27:G27"/>
    <mergeCell ref="F28:G28"/>
    <mergeCell ref="F29:G29"/>
    <mergeCell ref="F30:G30"/>
    <mergeCell ref="F31:G31"/>
    <mergeCell ref="F42:G42"/>
    <mergeCell ref="F43:G43"/>
    <mergeCell ref="F33:G33"/>
    <mergeCell ref="F35:G35"/>
    <mergeCell ref="F36:G36"/>
    <mergeCell ref="F37:G37"/>
    <mergeCell ref="F39:G39"/>
    <mergeCell ref="F40:G40"/>
  </mergeCells>
  <pageMargins left="0.35433070866141736" right="0.19685039370078741" top="0.35433070866141736" bottom="0.27559055118110237" header="0.31496062992125984" footer="0.19685039370078741"/>
  <pageSetup paperSize="9" scale="65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D459"/>
  <sheetViews>
    <sheetView workbookViewId="0">
      <selection activeCell="G26" sqref="G26"/>
    </sheetView>
  </sheetViews>
  <sheetFormatPr defaultRowHeight="14.25"/>
  <cols>
    <col min="1" max="1" width="55.875" bestFit="1" customWidth="1"/>
    <col min="2" max="2" width="27.75" bestFit="1" customWidth="1"/>
    <col min="3" max="3" width="13.5" bestFit="1" customWidth="1"/>
  </cols>
  <sheetData>
    <row r="1" spans="1:4">
      <c r="B1" s="13" t="s">
        <v>17</v>
      </c>
    </row>
    <row r="2" spans="1:4">
      <c r="B2" s="13" t="s">
        <v>18</v>
      </c>
    </row>
    <row r="3" spans="1:4">
      <c r="B3" s="14" t="s">
        <v>19</v>
      </c>
      <c r="C3" s="15">
        <v>241335</v>
      </c>
    </row>
    <row r="4" spans="1:4">
      <c r="A4" s="14" t="s">
        <v>20</v>
      </c>
    </row>
    <row r="5" spans="1:4">
      <c r="A5" s="14" t="s">
        <v>21</v>
      </c>
      <c r="B5" s="14">
        <v>132</v>
      </c>
      <c r="C5" s="16">
        <v>0</v>
      </c>
    </row>
    <row r="6" spans="1:4">
      <c r="A6" s="14" t="s">
        <v>22</v>
      </c>
      <c r="B6" s="17">
        <v>10994817.07</v>
      </c>
      <c r="C6" s="16">
        <v>1.4E-2</v>
      </c>
    </row>
    <row r="7" spans="1:4">
      <c r="A7" s="14" t="s">
        <v>23</v>
      </c>
      <c r="B7" s="14">
        <v>0</v>
      </c>
      <c r="C7" s="16">
        <v>0</v>
      </c>
    </row>
    <row r="8" spans="1:4">
      <c r="A8" s="14" t="s">
        <v>24</v>
      </c>
      <c r="B8" s="14">
        <v>0</v>
      </c>
      <c r="C8" s="16">
        <v>0</v>
      </c>
    </row>
    <row r="9" spans="1:4">
      <c r="A9" s="14" t="s">
        <v>25</v>
      </c>
      <c r="B9" s="17">
        <v>34951265.200000003</v>
      </c>
      <c r="C9" s="16">
        <v>4.4499999999999998E-2</v>
      </c>
    </row>
    <row r="10" spans="1:4">
      <c r="A10" s="14" t="s">
        <v>26</v>
      </c>
      <c r="B10" s="17">
        <v>9822216.2899999991</v>
      </c>
      <c r="C10" s="16">
        <v>1.2500000000000001E-2</v>
      </c>
    </row>
    <row r="11" spans="1:4">
      <c r="A11" s="14" t="s">
        <v>27</v>
      </c>
      <c r="B11" s="17">
        <v>12600</v>
      </c>
      <c r="C11" s="16">
        <v>0</v>
      </c>
    </row>
    <row r="12" spans="1:4">
      <c r="A12" s="14" t="s">
        <v>28</v>
      </c>
      <c r="B12" s="17">
        <v>5454183.4800000004</v>
      </c>
      <c r="C12" s="16">
        <v>6.8999999999999999E-3</v>
      </c>
    </row>
    <row r="13" spans="1:4">
      <c r="A13" s="14" t="s">
        <v>29</v>
      </c>
      <c r="B13" s="17">
        <v>7409636.2599999998</v>
      </c>
      <c r="C13" s="16">
        <v>9.4000000000000004E-3</v>
      </c>
    </row>
    <row r="14" spans="1:4">
      <c r="B14" s="14" t="s">
        <v>20</v>
      </c>
      <c r="C14" s="18">
        <v>68644850.299999997</v>
      </c>
      <c r="D14" s="19">
        <v>8.7300000000000003E-2</v>
      </c>
    </row>
    <row r="15" spans="1:4">
      <c r="A15" s="14" t="s">
        <v>30</v>
      </c>
    </row>
    <row r="16" spans="1:4">
      <c r="A16" s="14" t="s">
        <v>31</v>
      </c>
      <c r="B16" s="14">
        <v>0</v>
      </c>
      <c r="C16" s="16">
        <v>0</v>
      </c>
    </row>
    <row r="17" spans="1:3">
      <c r="A17" s="14" t="s">
        <v>32</v>
      </c>
      <c r="B17" s="17">
        <v>103612</v>
      </c>
      <c r="C17" s="16">
        <v>1E-4</v>
      </c>
    </row>
    <row r="18" spans="1:3">
      <c r="A18" s="14" t="s">
        <v>33</v>
      </c>
      <c r="B18" s="17">
        <v>4001807.75</v>
      </c>
      <c r="C18" s="16">
        <v>5.1000000000000004E-3</v>
      </c>
    </row>
    <row r="19" spans="1:3">
      <c r="A19" s="14" t="s">
        <v>34</v>
      </c>
      <c r="B19" s="17">
        <v>339138.35</v>
      </c>
      <c r="C19" s="16">
        <v>4.0000000000000002E-4</v>
      </c>
    </row>
    <row r="20" spans="1:3">
      <c r="A20" s="14" t="s">
        <v>35</v>
      </c>
      <c r="B20" s="17">
        <v>3481945</v>
      </c>
      <c r="C20" s="16">
        <v>4.4000000000000003E-3</v>
      </c>
    </row>
    <row r="21" spans="1:3">
      <c r="A21" s="14" t="s">
        <v>36</v>
      </c>
      <c r="B21" s="17">
        <v>395273.5</v>
      </c>
      <c r="C21" s="16">
        <v>5.0000000000000001E-4</v>
      </c>
    </row>
    <row r="22" spans="1:3">
      <c r="A22" s="14" t="s">
        <v>37</v>
      </c>
      <c r="B22" s="17">
        <v>858784.06</v>
      </c>
      <c r="C22" s="16">
        <v>1.1000000000000001E-3</v>
      </c>
    </row>
    <row r="23" spans="1:3">
      <c r="A23" s="14" t="s">
        <v>38</v>
      </c>
      <c r="B23" s="17">
        <v>64410</v>
      </c>
      <c r="C23" s="16">
        <v>1E-4</v>
      </c>
    </row>
    <row r="24" spans="1:3">
      <c r="A24" s="14" t="s">
        <v>39</v>
      </c>
      <c r="B24" s="17">
        <v>856842.5</v>
      </c>
      <c r="C24" s="16">
        <v>1.1000000000000001E-3</v>
      </c>
    </row>
    <row r="25" spans="1:3">
      <c r="A25" s="14" t="s">
        <v>40</v>
      </c>
      <c r="B25" s="17">
        <v>3122370.75</v>
      </c>
      <c r="C25" s="16">
        <v>4.0000000000000001E-3</v>
      </c>
    </row>
    <row r="26" spans="1:3">
      <c r="A26" s="14" t="s">
        <v>41</v>
      </c>
      <c r="B26" s="17">
        <v>86309</v>
      </c>
      <c r="C26" s="16">
        <v>1E-4</v>
      </c>
    </row>
    <row r="27" spans="1:3">
      <c r="A27" s="14" t="s">
        <v>42</v>
      </c>
      <c r="B27" s="17">
        <v>11125.25</v>
      </c>
      <c r="C27" s="16">
        <v>0</v>
      </c>
    </row>
    <row r="28" spans="1:3">
      <c r="A28" s="14" t="s">
        <v>43</v>
      </c>
      <c r="B28" s="17">
        <v>15236.75</v>
      </c>
      <c r="C28" s="16">
        <v>0</v>
      </c>
    </row>
    <row r="29" spans="1:3">
      <c r="A29" s="14" t="s">
        <v>44</v>
      </c>
      <c r="B29" s="17">
        <v>32983.5</v>
      </c>
      <c r="C29" s="16">
        <v>0</v>
      </c>
    </row>
    <row r="30" spans="1:3">
      <c r="A30" s="14" t="s">
        <v>45</v>
      </c>
      <c r="B30" s="17">
        <v>570516.51</v>
      </c>
      <c r="C30" s="16">
        <v>6.9999999999999999E-4</v>
      </c>
    </row>
    <row r="31" spans="1:3">
      <c r="A31" s="14" t="s">
        <v>46</v>
      </c>
      <c r="B31" s="17">
        <v>4211485.17</v>
      </c>
      <c r="C31" s="16">
        <v>5.4000000000000003E-3</v>
      </c>
    </row>
    <row r="32" spans="1:3">
      <c r="A32" s="14" t="s">
        <v>47</v>
      </c>
      <c r="B32" s="17">
        <v>1998256.75</v>
      </c>
      <c r="C32" s="16">
        <v>2.5000000000000001E-3</v>
      </c>
    </row>
    <row r="33" spans="1:3">
      <c r="A33" s="14" t="s">
        <v>48</v>
      </c>
      <c r="B33" s="17">
        <v>1029</v>
      </c>
      <c r="C33" s="16">
        <v>0</v>
      </c>
    </row>
    <row r="34" spans="1:3">
      <c r="A34" s="14" t="s">
        <v>49</v>
      </c>
      <c r="B34" s="17">
        <v>156372</v>
      </c>
      <c r="C34" s="16">
        <v>2.0000000000000001E-4</v>
      </c>
    </row>
    <row r="35" spans="1:3">
      <c r="A35" s="14" t="s">
        <v>50</v>
      </c>
      <c r="B35" s="17">
        <v>147427.75</v>
      </c>
      <c r="C35" s="16">
        <v>2.0000000000000001E-4</v>
      </c>
    </row>
    <row r="36" spans="1:3">
      <c r="A36" s="14" t="s">
        <v>51</v>
      </c>
      <c r="B36" s="17">
        <v>740935</v>
      </c>
      <c r="C36" s="16">
        <v>8.9999999999999998E-4</v>
      </c>
    </row>
    <row r="37" spans="1:3">
      <c r="A37" s="14" t="s">
        <v>52</v>
      </c>
      <c r="B37" s="17">
        <v>48910</v>
      </c>
      <c r="C37" s="16">
        <v>1E-4</v>
      </c>
    </row>
    <row r="38" spans="1:3">
      <c r="A38" s="14" t="s">
        <v>53</v>
      </c>
      <c r="B38" s="17">
        <v>3240201.89</v>
      </c>
      <c r="C38" s="16">
        <v>4.1000000000000003E-3</v>
      </c>
    </row>
    <row r="39" spans="1:3">
      <c r="A39" s="14" t="s">
        <v>54</v>
      </c>
      <c r="B39" s="17">
        <v>3739829</v>
      </c>
      <c r="C39" s="16">
        <v>4.7999999999999996E-3</v>
      </c>
    </row>
    <row r="40" spans="1:3">
      <c r="A40" s="14" t="s">
        <v>55</v>
      </c>
      <c r="B40" s="17">
        <v>-28757.17</v>
      </c>
      <c r="C40" s="16">
        <v>0</v>
      </c>
    </row>
    <row r="41" spans="1:3">
      <c r="A41" s="14" t="s">
        <v>56</v>
      </c>
      <c r="B41" s="17">
        <v>-229468.1</v>
      </c>
      <c r="C41" s="16">
        <v>-2.9999999999999997E-4</v>
      </c>
    </row>
    <row r="42" spans="1:3">
      <c r="A42" s="14" t="s">
        <v>57</v>
      </c>
      <c r="B42" s="17">
        <v>-37520.35</v>
      </c>
      <c r="C42" s="16">
        <v>0</v>
      </c>
    </row>
    <row r="43" spans="1:3">
      <c r="A43" s="14" t="s">
        <v>58</v>
      </c>
      <c r="B43" s="17">
        <v>-356467.8</v>
      </c>
      <c r="C43" s="16">
        <v>-5.0000000000000001E-4</v>
      </c>
    </row>
    <row r="44" spans="1:3">
      <c r="A44" s="14" t="s">
        <v>59</v>
      </c>
      <c r="B44" s="17">
        <v>3115374</v>
      </c>
      <c r="C44" s="16">
        <v>4.0000000000000001E-3</v>
      </c>
    </row>
    <row r="45" spans="1:3">
      <c r="A45" s="14" t="s">
        <v>60</v>
      </c>
      <c r="B45" s="17">
        <v>12100</v>
      </c>
      <c r="C45" s="16">
        <v>0</v>
      </c>
    </row>
    <row r="46" spans="1:3">
      <c r="A46" s="14" t="s">
        <v>61</v>
      </c>
      <c r="B46" s="17">
        <v>726864.75</v>
      </c>
      <c r="C46" s="16">
        <v>8.9999999999999998E-4</v>
      </c>
    </row>
    <row r="47" spans="1:3">
      <c r="A47" s="14" t="s">
        <v>62</v>
      </c>
      <c r="B47" s="17">
        <v>375203.5</v>
      </c>
      <c r="C47" s="16">
        <v>5.0000000000000001E-4</v>
      </c>
    </row>
    <row r="48" spans="1:3">
      <c r="A48" s="14" t="s">
        <v>63</v>
      </c>
      <c r="B48" s="17">
        <v>9072</v>
      </c>
      <c r="C48" s="16">
        <v>0</v>
      </c>
    </row>
    <row r="49" spans="1:4">
      <c r="A49" s="14" t="s">
        <v>64</v>
      </c>
      <c r="B49" s="17">
        <v>470500</v>
      </c>
      <c r="C49" s="16">
        <v>5.9999999999999995E-4</v>
      </c>
    </row>
    <row r="50" spans="1:4">
      <c r="A50" s="14" t="s">
        <v>65</v>
      </c>
      <c r="B50" s="17">
        <v>-47050</v>
      </c>
      <c r="C50" s="16">
        <v>-1E-4</v>
      </c>
    </row>
    <row r="51" spans="1:4">
      <c r="A51" s="14" t="s">
        <v>66</v>
      </c>
      <c r="B51" s="17">
        <v>3564678</v>
      </c>
      <c r="C51" s="16">
        <v>4.4999999999999997E-3</v>
      </c>
    </row>
    <row r="52" spans="1:4">
      <c r="A52" s="14" t="s">
        <v>67</v>
      </c>
      <c r="B52" s="14">
        <v>0</v>
      </c>
      <c r="C52" s="16">
        <v>0</v>
      </c>
    </row>
    <row r="53" spans="1:4">
      <c r="A53" s="14" t="s">
        <v>68</v>
      </c>
      <c r="B53" s="17">
        <v>2294681.02</v>
      </c>
      <c r="C53" s="16">
        <v>2.8999999999999998E-3</v>
      </c>
    </row>
    <row r="54" spans="1:4">
      <c r="A54" s="14" t="s">
        <v>69</v>
      </c>
      <c r="B54" s="17">
        <v>278499.65999999997</v>
      </c>
      <c r="C54" s="16">
        <v>4.0000000000000002E-4</v>
      </c>
    </row>
    <row r="55" spans="1:4">
      <c r="A55" s="14" t="s">
        <v>70</v>
      </c>
      <c r="B55" s="17">
        <v>58005086.490000002</v>
      </c>
      <c r="C55" s="16">
        <v>7.3800000000000004E-2</v>
      </c>
    </row>
    <row r="56" spans="1:4">
      <c r="A56" s="14" t="s">
        <v>71</v>
      </c>
      <c r="B56" s="14">
        <v>0</v>
      </c>
      <c r="C56" s="16">
        <v>0</v>
      </c>
    </row>
    <row r="57" spans="1:4">
      <c r="A57" s="14" t="s">
        <v>72</v>
      </c>
      <c r="B57" s="14">
        <v>0</v>
      </c>
      <c r="C57" s="16">
        <v>0</v>
      </c>
    </row>
    <row r="58" spans="1:4">
      <c r="B58" s="14" t="s">
        <v>30</v>
      </c>
      <c r="C58" s="18">
        <v>96377597.480000004</v>
      </c>
      <c r="D58" s="19">
        <v>0.1226</v>
      </c>
    </row>
    <row r="60" spans="1:4">
      <c r="B60" s="13" t="s">
        <v>17</v>
      </c>
    </row>
    <row r="61" spans="1:4">
      <c r="B61" s="13" t="s">
        <v>18</v>
      </c>
    </row>
    <row r="62" spans="1:4">
      <c r="B62" s="14" t="s">
        <v>19</v>
      </c>
      <c r="C62" s="15">
        <v>241335</v>
      </c>
    </row>
    <row r="63" spans="1:4">
      <c r="A63" s="14" t="s">
        <v>73</v>
      </c>
    </row>
    <row r="64" spans="1:4">
      <c r="A64" s="14" t="s">
        <v>74</v>
      </c>
      <c r="B64" s="17">
        <v>1125350.97</v>
      </c>
      <c r="C64" s="16">
        <v>1.4E-3</v>
      </c>
    </row>
    <row r="65" spans="1:4">
      <c r="B65" s="14" t="s">
        <v>73</v>
      </c>
      <c r="C65" s="18">
        <v>1125350.97</v>
      </c>
      <c r="D65" s="19">
        <v>1.4E-3</v>
      </c>
    </row>
    <row r="66" spans="1:4">
      <c r="A66" s="14" t="s">
        <v>75</v>
      </c>
    </row>
    <row r="67" spans="1:4">
      <c r="A67" s="14" t="s">
        <v>76</v>
      </c>
      <c r="B67" s="14">
        <v>0</v>
      </c>
      <c r="C67" s="16">
        <v>0</v>
      </c>
    </row>
    <row r="68" spans="1:4">
      <c r="A68" s="14" t="s">
        <v>77</v>
      </c>
      <c r="B68" s="17">
        <v>134537</v>
      </c>
      <c r="C68" s="16">
        <v>2.0000000000000001E-4</v>
      </c>
    </row>
    <row r="69" spans="1:4">
      <c r="A69" s="14" t="s">
        <v>78</v>
      </c>
      <c r="B69" s="14">
        <v>0</v>
      </c>
      <c r="C69" s="16">
        <v>0</v>
      </c>
    </row>
    <row r="70" spans="1:4">
      <c r="A70" s="14" t="s">
        <v>79</v>
      </c>
      <c r="B70" s="17">
        <v>71825</v>
      </c>
      <c r="C70" s="16">
        <v>1E-4</v>
      </c>
    </row>
    <row r="71" spans="1:4">
      <c r="A71" s="14" t="s">
        <v>80</v>
      </c>
      <c r="B71" s="14">
        <v>0</v>
      </c>
      <c r="C71" s="16">
        <v>0</v>
      </c>
    </row>
    <row r="72" spans="1:4">
      <c r="A72" s="14" t="s">
        <v>81</v>
      </c>
      <c r="B72" s="17">
        <v>91076.02</v>
      </c>
      <c r="C72" s="16">
        <v>1E-4</v>
      </c>
    </row>
    <row r="73" spans="1:4">
      <c r="A73" s="14" t="s">
        <v>82</v>
      </c>
      <c r="B73" s="17">
        <v>43030</v>
      </c>
      <c r="C73" s="16">
        <v>1E-4</v>
      </c>
    </row>
    <row r="74" spans="1:4">
      <c r="A74" s="14" t="s">
        <v>83</v>
      </c>
      <c r="B74" s="17">
        <v>5881582.1299999999</v>
      </c>
      <c r="C74" s="16">
        <v>7.4999999999999997E-3</v>
      </c>
    </row>
    <row r="75" spans="1:4">
      <c r="A75" s="14" t="s">
        <v>84</v>
      </c>
      <c r="B75" s="14">
        <v>0</v>
      </c>
      <c r="C75" s="16">
        <v>0</v>
      </c>
    </row>
    <row r="76" spans="1:4">
      <c r="A76" s="14" t="s">
        <v>85</v>
      </c>
      <c r="B76" s="17">
        <v>111058.5</v>
      </c>
      <c r="C76" s="16">
        <v>1E-4</v>
      </c>
    </row>
    <row r="77" spans="1:4">
      <c r="A77" s="14" t="s">
        <v>86</v>
      </c>
      <c r="B77" s="17">
        <v>45978.38</v>
      </c>
      <c r="C77" s="16">
        <v>1E-4</v>
      </c>
    </row>
    <row r="78" spans="1:4">
      <c r="A78" s="14" t="s">
        <v>87</v>
      </c>
      <c r="B78" s="17">
        <v>2911807.86</v>
      </c>
      <c r="C78" s="16">
        <v>3.7000000000000002E-3</v>
      </c>
    </row>
    <row r="79" spans="1:4">
      <c r="A79" s="14" t="s">
        <v>88</v>
      </c>
      <c r="B79" s="17">
        <v>805610</v>
      </c>
      <c r="C79" s="16">
        <v>1E-3</v>
      </c>
    </row>
    <row r="80" spans="1:4">
      <c r="A80" s="14" t="s">
        <v>89</v>
      </c>
      <c r="B80" s="17">
        <v>38740</v>
      </c>
      <c r="C80" s="16">
        <v>0</v>
      </c>
    </row>
    <row r="81" spans="1:4">
      <c r="A81" s="14" t="s">
        <v>90</v>
      </c>
      <c r="B81" s="17">
        <v>409971.96</v>
      </c>
      <c r="C81" s="16">
        <v>5.0000000000000001E-4</v>
      </c>
    </row>
    <row r="82" spans="1:4">
      <c r="A82" s="14" t="s">
        <v>91</v>
      </c>
      <c r="B82" s="17">
        <v>388435.09</v>
      </c>
      <c r="C82" s="16">
        <v>5.0000000000000001E-4</v>
      </c>
    </row>
    <row r="83" spans="1:4">
      <c r="B83" s="14" t="s">
        <v>75</v>
      </c>
      <c r="C83" s="18">
        <v>10933651.939999999</v>
      </c>
      <c r="D83" s="19">
        <v>1.3899999999999999E-2</v>
      </c>
    </row>
    <row r="84" spans="1:4">
      <c r="B84" s="14" t="s">
        <v>92</v>
      </c>
      <c r="C84" s="18">
        <v>177081450.69</v>
      </c>
      <c r="D84" s="19">
        <v>0.22520000000000001</v>
      </c>
    </row>
    <row r="85" spans="1:4">
      <c r="A85" s="14" t="s">
        <v>93</v>
      </c>
    </row>
    <row r="86" spans="1:4">
      <c r="A86" s="14" t="s">
        <v>94</v>
      </c>
      <c r="B86" s="17">
        <v>-190041.78</v>
      </c>
      <c r="C86" s="16">
        <v>-2.0000000000000001E-4</v>
      </c>
    </row>
    <row r="87" spans="1:4">
      <c r="A87" s="14" t="s">
        <v>95</v>
      </c>
      <c r="B87" s="17">
        <v>3135733.72</v>
      </c>
      <c r="C87" s="16">
        <v>4.0000000000000001E-3</v>
      </c>
    </row>
    <row r="88" spans="1:4">
      <c r="A88" s="14" t="s">
        <v>96</v>
      </c>
      <c r="B88" s="17">
        <v>332326715.43000001</v>
      </c>
      <c r="C88" s="16">
        <v>0.42259999999999998</v>
      </c>
    </row>
    <row r="89" spans="1:4">
      <c r="A89" s="14" t="s">
        <v>97</v>
      </c>
      <c r="B89" s="17">
        <v>-13782432.199999999</v>
      </c>
      <c r="C89" s="16">
        <v>-1.7500000000000002E-2</v>
      </c>
    </row>
    <row r="90" spans="1:4">
      <c r="A90" s="14" t="s">
        <v>98</v>
      </c>
      <c r="B90" s="17">
        <v>-1137300</v>
      </c>
      <c r="C90" s="16">
        <v>-1.4E-3</v>
      </c>
    </row>
    <row r="91" spans="1:4">
      <c r="A91" s="14" t="s">
        <v>99</v>
      </c>
      <c r="B91" s="17">
        <v>-496270.27</v>
      </c>
      <c r="C91" s="16">
        <v>-5.9999999999999995E-4</v>
      </c>
    </row>
    <row r="92" spans="1:4">
      <c r="A92" s="14" t="s">
        <v>100</v>
      </c>
      <c r="B92" s="17">
        <v>-2464500.5299999998</v>
      </c>
      <c r="C92" s="16">
        <v>-3.0999999999999999E-3</v>
      </c>
    </row>
    <row r="93" spans="1:4">
      <c r="A93" s="14" t="s">
        <v>101</v>
      </c>
      <c r="B93" s="17">
        <v>4512000</v>
      </c>
      <c r="C93" s="16">
        <v>5.7000000000000002E-3</v>
      </c>
    </row>
    <row r="94" spans="1:4">
      <c r="A94" s="14" t="s">
        <v>102</v>
      </c>
      <c r="B94" s="17">
        <v>2435991</v>
      </c>
      <c r="C94" s="16">
        <v>3.0999999999999999E-3</v>
      </c>
    </row>
    <row r="95" spans="1:4">
      <c r="A95" s="14" t="s">
        <v>103</v>
      </c>
      <c r="B95" s="17">
        <v>14386572.619999999</v>
      </c>
      <c r="C95" s="16">
        <v>1.83E-2</v>
      </c>
    </row>
    <row r="96" spans="1:4">
      <c r="A96" s="14" t="s">
        <v>104</v>
      </c>
      <c r="B96" s="17">
        <v>358868044.97000003</v>
      </c>
      <c r="C96" s="16">
        <v>0.45639999999999997</v>
      </c>
    </row>
    <row r="97" spans="1:4">
      <c r="A97" s="14" t="s">
        <v>105</v>
      </c>
      <c r="B97" s="17">
        <v>-272033363.5</v>
      </c>
      <c r="C97" s="16">
        <v>-0.34599999999999997</v>
      </c>
    </row>
    <row r="98" spans="1:4">
      <c r="B98" s="14" t="s">
        <v>93</v>
      </c>
      <c r="C98" s="18">
        <v>425561149.45999998</v>
      </c>
      <c r="D98" s="19">
        <v>0.54120000000000001</v>
      </c>
    </row>
    <row r="99" spans="1:4">
      <c r="A99" s="14" t="s">
        <v>106</v>
      </c>
    </row>
    <row r="100" spans="1:4">
      <c r="A100" s="14" t="s">
        <v>107</v>
      </c>
      <c r="B100" s="17">
        <v>657340</v>
      </c>
      <c r="C100" s="16">
        <v>8.0000000000000004E-4</v>
      </c>
    </row>
    <row r="101" spans="1:4">
      <c r="A101" s="14" t="s">
        <v>108</v>
      </c>
      <c r="B101" s="17">
        <v>-92877.58</v>
      </c>
      <c r="C101" s="16">
        <v>-1E-4</v>
      </c>
    </row>
    <row r="102" spans="1:4">
      <c r="A102" s="14" t="s">
        <v>109</v>
      </c>
      <c r="B102" s="17">
        <v>3797000</v>
      </c>
      <c r="C102" s="16">
        <v>4.7999999999999996E-3</v>
      </c>
    </row>
    <row r="103" spans="1:4">
      <c r="A103" s="14" t="s">
        <v>110</v>
      </c>
      <c r="B103" s="17">
        <v>-1902831.42</v>
      </c>
      <c r="C103" s="16">
        <v>-2.3999999999999998E-3</v>
      </c>
    </row>
    <row r="104" spans="1:4">
      <c r="A104" s="14" t="s">
        <v>111</v>
      </c>
      <c r="B104" s="17">
        <v>3199165</v>
      </c>
      <c r="C104" s="16">
        <v>4.1000000000000003E-3</v>
      </c>
    </row>
    <row r="105" spans="1:4">
      <c r="A105" s="14" t="s">
        <v>112</v>
      </c>
      <c r="B105" s="17">
        <v>-1754898.46</v>
      </c>
      <c r="C105" s="16">
        <v>-2.2000000000000001E-3</v>
      </c>
    </row>
    <row r="106" spans="1:4">
      <c r="A106" s="14" t="s">
        <v>113</v>
      </c>
      <c r="B106" s="17">
        <v>-28084.83</v>
      </c>
      <c r="C106" s="16">
        <v>0</v>
      </c>
    </row>
    <row r="107" spans="1:4">
      <c r="A107" s="14" t="s">
        <v>114</v>
      </c>
      <c r="B107" s="17">
        <v>210260</v>
      </c>
      <c r="C107" s="16">
        <v>2.9999999999999997E-4</v>
      </c>
    </row>
    <row r="108" spans="1:4">
      <c r="A108" s="14" t="s">
        <v>115</v>
      </c>
      <c r="B108" s="17">
        <v>110214477</v>
      </c>
      <c r="C108" s="16">
        <v>0.14019999999999999</v>
      </c>
    </row>
    <row r="109" spans="1:4">
      <c r="A109" s="14" t="s">
        <v>116</v>
      </c>
      <c r="B109" s="17">
        <v>-28852692.449999999</v>
      </c>
      <c r="C109" s="16">
        <v>-3.6700000000000003E-2</v>
      </c>
    </row>
    <row r="110" spans="1:4">
      <c r="A110" s="14" t="s">
        <v>117</v>
      </c>
      <c r="B110" s="17">
        <v>656762</v>
      </c>
      <c r="C110" s="16">
        <v>8.0000000000000004E-4</v>
      </c>
    </row>
    <row r="111" spans="1:4">
      <c r="A111" s="14" t="s">
        <v>118</v>
      </c>
      <c r="B111" s="17">
        <v>-238497.76</v>
      </c>
      <c r="C111" s="16">
        <v>-2.9999999999999997E-4</v>
      </c>
    </row>
    <row r="112" spans="1:4">
      <c r="A112" s="14" t="s">
        <v>119</v>
      </c>
      <c r="B112" s="17">
        <v>3584280</v>
      </c>
      <c r="C112" s="16">
        <v>4.5999999999999999E-3</v>
      </c>
    </row>
    <row r="113" spans="1:3">
      <c r="A113" s="14" t="s">
        <v>120</v>
      </c>
      <c r="B113" s="17">
        <v>-2356240.9300000002</v>
      </c>
      <c r="C113" s="16">
        <v>-3.0000000000000001E-3</v>
      </c>
    </row>
    <row r="114" spans="1:3">
      <c r="A114" s="14" t="s">
        <v>121</v>
      </c>
      <c r="B114" s="17">
        <v>2555400</v>
      </c>
      <c r="C114" s="16">
        <v>3.2000000000000002E-3</v>
      </c>
    </row>
    <row r="115" spans="1:3">
      <c r="A115" s="14" t="s">
        <v>122</v>
      </c>
      <c r="B115" s="17">
        <v>-2548946.9500000002</v>
      </c>
      <c r="C115" s="16">
        <v>-3.2000000000000002E-3</v>
      </c>
    </row>
    <row r="116" spans="1:3">
      <c r="A116" s="14" t="s">
        <v>123</v>
      </c>
      <c r="B116" s="17">
        <v>-3941798.2</v>
      </c>
      <c r="C116" s="16">
        <v>-5.0000000000000001E-3</v>
      </c>
    </row>
    <row r="117" spans="1:3">
      <c r="A117" s="14" t="s">
        <v>124</v>
      </c>
      <c r="B117" s="17">
        <v>-1466162</v>
      </c>
      <c r="C117" s="16">
        <v>-1.9E-3</v>
      </c>
    </row>
    <row r="119" spans="1:3">
      <c r="B119" s="13" t="s">
        <v>17</v>
      </c>
    </row>
    <row r="120" spans="1:3">
      <c r="B120" s="13" t="s">
        <v>18</v>
      </c>
    </row>
    <row r="121" spans="1:3">
      <c r="B121" s="14" t="s">
        <v>19</v>
      </c>
      <c r="C121" s="15">
        <v>241335</v>
      </c>
    </row>
    <row r="122" spans="1:3">
      <c r="A122" s="14" t="s">
        <v>125</v>
      </c>
      <c r="B122" s="17">
        <v>-7115071.5700000003</v>
      </c>
      <c r="C122" s="16">
        <v>-8.9999999999999993E-3</v>
      </c>
    </row>
    <row r="123" spans="1:3">
      <c r="A123" s="14" t="s">
        <v>126</v>
      </c>
      <c r="B123" s="17">
        <v>-132733727.56</v>
      </c>
      <c r="C123" s="16">
        <v>-0.16880000000000001</v>
      </c>
    </row>
    <row r="124" spans="1:3">
      <c r="A124" s="14" t="s">
        <v>127</v>
      </c>
      <c r="B124" s="17">
        <v>-1963920.45</v>
      </c>
      <c r="C124" s="16">
        <v>-2.5000000000000001E-3</v>
      </c>
    </row>
    <row r="125" spans="1:3">
      <c r="A125" s="14" t="s">
        <v>128</v>
      </c>
      <c r="B125" s="17">
        <v>-1392389.48</v>
      </c>
      <c r="C125" s="16">
        <v>-1.8E-3</v>
      </c>
    </row>
    <row r="126" spans="1:3">
      <c r="A126" s="14" t="s">
        <v>129</v>
      </c>
      <c r="B126" s="17">
        <v>-11919574</v>
      </c>
      <c r="C126" s="16">
        <v>-1.52E-2</v>
      </c>
    </row>
    <row r="127" spans="1:3">
      <c r="A127" s="14" t="s">
        <v>130</v>
      </c>
      <c r="B127" s="17">
        <v>-11234902.779999999</v>
      </c>
      <c r="C127" s="16">
        <v>-1.43E-2</v>
      </c>
    </row>
    <row r="128" spans="1:3">
      <c r="A128" s="14" t="s">
        <v>131</v>
      </c>
      <c r="B128" s="17">
        <v>4054392.3</v>
      </c>
      <c r="C128" s="16">
        <v>5.1999999999999998E-3</v>
      </c>
    </row>
    <row r="129" spans="1:4">
      <c r="A129" s="14" t="s">
        <v>132</v>
      </c>
      <c r="B129" s="17">
        <v>7639011.9900000002</v>
      </c>
      <c r="C129" s="16">
        <v>9.7000000000000003E-3</v>
      </c>
    </row>
    <row r="130" spans="1:4">
      <c r="A130" s="14" t="s">
        <v>133</v>
      </c>
      <c r="B130" s="17">
        <v>179953611.86000001</v>
      </c>
      <c r="C130" s="16">
        <v>0.22889999999999999</v>
      </c>
    </row>
    <row r="131" spans="1:4">
      <c r="A131" s="14" t="s">
        <v>134</v>
      </c>
      <c r="B131" s="17">
        <v>2337827.7599999998</v>
      </c>
      <c r="C131" s="16">
        <v>3.0000000000000001E-3</v>
      </c>
    </row>
    <row r="132" spans="1:4">
      <c r="A132" s="14" t="s">
        <v>135</v>
      </c>
      <c r="B132" s="17">
        <v>1493050.15</v>
      </c>
      <c r="C132" s="16">
        <v>1.9E-3</v>
      </c>
    </row>
    <row r="133" spans="1:4">
      <c r="A133" s="14" t="s">
        <v>136</v>
      </c>
      <c r="B133" s="17">
        <v>12816166.220000001</v>
      </c>
      <c r="C133" s="16">
        <v>1.6299999999999999E-2</v>
      </c>
    </row>
    <row r="134" spans="1:4">
      <c r="A134" s="14" t="s">
        <v>137</v>
      </c>
      <c r="B134" s="17">
        <v>13065583</v>
      </c>
      <c r="C134" s="16">
        <v>1.66E-2</v>
      </c>
    </row>
    <row r="135" spans="1:4">
      <c r="A135" s="14" t="s">
        <v>138</v>
      </c>
      <c r="B135" s="17">
        <v>1610792.5</v>
      </c>
      <c r="C135" s="16">
        <v>2E-3</v>
      </c>
    </row>
    <row r="136" spans="1:4">
      <c r="A136" s="14" t="s">
        <v>139</v>
      </c>
      <c r="B136" s="17">
        <v>80400765.629999995</v>
      </c>
      <c r="C136" s="16">
        <v>0.1023</v>
      </c>
    </row>
    <row r="137" spans="1:4">
      <c r="A137" s="14" t="s">
        <v>140</v>
      </c>
      <c r="B137" s="17">
        <v>-80400364.629999995</v>
      </c>
      <c r="C137" s="16">
        <v>-0.1023</v>
      </c>
    </row>
    <row r="138" spans="1:4">
      <c r="B138" s="14" t="s">
        <v>106</v>
      </c>
      <c r="C138" s="18">
        <v>138302904.36000001</v>
      </c>
      <c r="D138" s="19">
        <v>0.1759</v>
      </c>
    </row>
    <row r="139" spans="1:4">
      <c r="A139" s="14" t="s">
        <v>141</v>
      </c>
    </row>
    <row r="140" spans="1:4">
      <c r="A140" s="14" t="s">
        <v>142</v>
      </c>
      <c r="B140" s="17">
        <v>169510</v>
      </c>
      <c r="C140" s="16">
        <v>2.0000000000000001E-4</v>
      </c>
    </row>
    <row r="141" spans="1:4">
      <c r="A141" s="14" t="s">
        <v>143</v>
      </c>
      <c r="B141" s="17">
        <v>-122840.33</v>
      </c>
      <c r="C141" s="16">
        <v>-2.0000000000000001E-4</v>
      </c>
    </row>
    <row r="142" spans="1:4">
      <c r="B142" s="14" t="s">
        <v>141</v>
      </c>
      <c r="C142" s="18">
        <v>46669.67</v>
      </c>
      <c r="D142" s="19">
        <v>1E-4</v>
      </c>
    </row>
    <row r="143" spans="1:4">
      <c r="A143" s="14" t="s">
        <v>144</v>
      </c>
    </row>
    <row r="144" spans="1:4">
      <c r="A144" s="14" t="s">
        <v>145</v>
      </c>
      <c r="B144" s="17">
        <v>45312184.07</v>
      </c>
      <c r="C144" s="16">
        <v>5.7599999999999998E-2</v>
      </c>
    </row>
    <row r="145" spans="1:4">
      <c r="B145" s="14" t="s">
        <v>144</v>
      </c>
      <c r="C145" s="18">
        <v>45312184.07</v>
      </c>
      <c r="D145" s="19">
        <v>5.7599999999999998E-2</v>
      </c>
    </row>
    <row r="146" spans="1:4">
      <c r="B146" s="14" t="s">
        <v>146</v>
      </c>
      <c r="C146" s="18">
        <v>609222907.55999994</v>
      </c>
      <c r="D146" s="19">
        <v>0.77480000000000004</v>
      </c>
    </row>
    <row r="147" spans="1:4">
      <c r="A147" s="14" t="s">
        <v>147</v>
      </c>
    </row>
    <row r="148" spans="1:4">
      <c r="A148" s="14" t="s">
        <v>148</v>
      </c>
      <c r="B148" s="14">
        <v>0</v>
      </c>
      <c r="C148" s="16">
        <v>0</v>
      </c>
    </row>
    <row r="149" spans="1:4">
      <c r="A149" s="14" t="s">
        <v>149</v>
      </c>
      <c r="B149" s="17">
        <v>1200</v>
      </c>
      <c r="C149" s="16">
        <v>0</v>
      </c>
    </row>
    <row r="150" spans="1:4">
      <c r="A150" s="14" t="s">
        <v>150</v>
      </c>
      <c r="B150" s="14">
        <v>0</v>
      </c>
      <c r="C150" s="16">
        <v>0</v>
      </c>
    </row>
    <row r="151" spans="1:4">
      <c r="A151" s="14" t="s">
        <v>151</v>
      </c>
      <c r="B151" s="17">
        <v>438979.85</v>
      </c>
      <c r="C151" s="16">
        <v>5.9999999999999995E-4</v>
      </c>
    </row>
    <row r="152" spans="1:4">
      <c r="A152" s="14" t="s">
        <v>152</v>
      </c>
      <c r="B152" s="17">
        <v>626720</v>
      </c>
      <c r="C152" s="16">
        <v>8.0000000000000004E-4</v>
      </c>
    </row>
    <row r="153" spans="1:4">
      <c r="A153" s="14" t="s">
        <v>153</v>
      </c>
      <c r="B153" s="17">
        <v>2550</v>
      </c>
      <c r="C153" s="16">
        <v>0</v>
      </c>
    </row>
    <row r="154" spans="1:4">
      <c r="A154" s="14" t="s">
        <v>154</v>
      </c>
      <c r="B154" s="17">
        <v>17765</v>
      </c>
      <c r="C154" s="16">
        <v>0</v>
      </c>
    </row>
    <row r="155" spans="1:4">
      <c r="A155" s="14" t="s">
        <v>155</v>
      </c>
      <c r="B155" s="17">
        <v>789500</v>
      </c>
      <c r="C155" s="16">
        <v>1E-3</v>
      </c>
    </row>
    <row r="156" spans="1:4">
      <c r="A156" s="14" t="s">
        <v>156</v>
      </c>
      <c r="B156" s="17">
        <v>295605</v>
      </c>
      <c r="C156" s="16">
        <v>4.0000000000000002E-4</v>
      </c>
    </row>
    <row r="157" spans="1:4">
      <c r="A157" s="14" t="s">
        <v>157</v>
      </c>
      <c r="B157" s="17">
        <v>66515</v>
      </c>
      <c r="C157" s="16">
        <v>1E-4</v>
      </c>
    </row>
    <row r="158" spans="1:4">
      <c r="A158" s="14" t="s">
        <v>158</v>
      </c>
      <c r="B158" s="17">
        <v>1200218</v>
      </c>
      <c r="C158" s="16">
        <v>1.5E-3</v>
      </c>
    </row>
    <row r="159" spans="1:4">
      <c r="A159" s="14" t="s">
        <v>159</v>
      </c>
      <c r="B159" s="17">
        <v>4774638.5</v>
      </c>
      <c r="C159" s="16">
        <v>6.1000000000000004E-3</v>
      </c>
    </row>
    <row r="160" spans="1:4">
      <c r="A160" s="14" t="s">
        <v>160</v>
      </c>
      <c r="B160" s="17">
        <v>2437138.36</v>
      </c>
      <c r="C160" s="16">
        <v>3.0999999999999999E-3</v>
      </c>
    </row>
    <row r="161" spans="1:4">
      <c r="A161" s="14" t="s">
        <v>161</v>
      </c>
      <c r="B161" s="17">
        <v>4023828.07</v>
      </c>
      <c r="C161" s="16">
        <v>5.1000000000000004E-3</v>
      </c>
    </row>
    <row r="162" spans="1:4">
      <c r="A162" s="14" t="s">
        <v>162</v>
      </c>
      <c r="B162" s="17">
        <v>14772867.699999999</v>
      </c>
      <c r="C162" s="16">
        <v>1.8800000000000001E-2</v>
      </c>
    </row>
    <row r="163" spans="1:4">
      <c r="A163" s="14" t="s">
        <v>163</v>
      </c>
      <c r="B163" s="17">
        <v>17788737.609999999</v>
      </c>
      <c r="C163" s="16">
        <v>2.2599999999999999E-2</v>
      </c>
    </row>
    <row r="164" spans="1:4">
      <c r="A164" s="14" t="s">
        <v>164</v>
      </c>
      <c r="B164" s="17">
        <v>292314.5</v>
      </c>
      <c r="C164" s="16">
        <v>4.0000000000000002E-4</v>
      </c>
    </row>
    <row r="165" spans="1:4">
      <c r="B165" s="14" t="s">
        <v>147</v>
      </c>
      <c r="C165" s="18">
        <v>47528577.590000004</v>
      </c>
      <c r="D165" s="19">
        <v>6.0400000000000002E-2</v>
      </c>
    </row>
    <row r="166" spans="1:4">
      <c r="A166" s="14" t="s">
        <v>165</v>
      </c>
    </row>
    <row r="167" spans="1:4">
      <c r="A167" s="14" t="s">
        <v>166</v>
      </c>
      <c r="B167" s="17">
        <v>918904</v>
      </c>
      <c r="C167" s="16">
        <v>1.1999999999999999E-3</v>
      </c>
    </row>
    <row r="168" spans="1:4">
      <c r="A168" s="14" t="s">
        <v>167</v>
      </c>
      <c r="B168" s="17">
        <v>4410550</v>
      </c>
      <c r="C168" s="16">
        <v>5.5999999999999999E-3</v>
      </c>
    </row>
    <row r="169" spans="1:4">
      <c r="A169" s="14" t="s">
        <v>168</v>
      </c>
      <c r="B169" s="17">
        <v>1391601</v>
      </c>
      <c r="C169" s="16">
        <v>1.8E-3</v>
      </c>
    </row>
    <row r="170" spans="1:4">
      <c r="B170" s="14" t="s">
        <v>165</v>
      </c>
      <c r="C170" s="18">
        <v>6721055</v>
      </c>
      <c r="D170" s="19">
        <v>8.5000000000000006E-3</v>
      </c>
    </row>
    <row r="171" spans="1:4">
      <c r="A171" s="14" t="s">
        <v>169</v>
      </c>
    </row>
    <row r="172" spans="1:4">
      <c r="A172" s="14" t="s">
        <v>170</v>
      </c>
      <c r="B172" s="14">
        <v>0</v>
      </c>
      <c r="C172" s="16">
        <v>0</v>
      </c>
    </row>
    <row r="173" spans="1:4">
      <c r="B173" s="14" t="s">
        <v>169</v>
      </c>
      <c r="C173" s="13">
        <v>0</v>
      </c>
      <c r="D173" s="19">
        <v>0</v>
      </c>
    </row>
    <row r="174" spans="1:4">
      <c r="A174" s="14" t="s">
        <v>171</v>
      </c>
    </row>
    <row r="175" spans="1:4">
      <c r="A175" s="14" t="s">
        <v>172</v>
      </c>
      <c r="B175" s="14">
        <v>0</v>
      </c>
      <c r="C175" s="16">
        <v>0</v>
      </c>
    </row>
    <row r="176" spans="1:4">
      <c r="B176" s="14" t="s">
        <v>171</v>
      </c>
      <c r="C176" s="13">
        <v>0</v>
      </c>
      <c r="D176" s="19">
        <v>0</v>
      </c>
    </row>
    <row r="178" spans="1:3">
      <c r="B178" s="13" t="s">
        <v>17</v>
      </c>
    </row>
    <row r="179" spans="1:3">
      <c r="B179" s="13" t="s">
        <v>18</v>
      </c>
    </row>
    <row r="180" spans="1:3">
      <c r="B180" s="14" t="s">
        <v>19</v>
      </c>
      <c r="C180" s="15">
        <v>241335</v>
      </c>
    </row>
    <row r="181" spans="1:3">
      <c r="A181" s="14" t="s">
        <v>173</v>
      </c>
    </row>
    <row r="182" spans="1:3">
      <c r="A182" s="14" t="s">
        <v>174</v>
      </c>
      <c r="B182" s="17">
        <v>7347000.6600000001</v>
      </c>
      <c r="C182" s="16">
        <v>9.2999999999999992E-3</v>
      </c>
    </row>
    <row r="183" spans="1:3">
      <c r="A183" s="14" t="s">
        <v>175</v>
      </c>
      <c r="B183" s="14">
        <v>700</v>
      </c>
      <c r="C183" s="16">
        <v>0</v>
      </c>
    </row>
    <row r="184" spans="1:3">
      <c r="A184" s="14" t="s">
        <v>176</v>
      </c>
      <c r="B184" s="14">
        <v>260</v>
      </c>
      <c r="C184" s="16">
        <v>0</v>
      </c>
    </row>
    <row r="185" spans="1:3">
      <c r="A185" s="14" t="s">
        <v>177</v>
      </c>
      <c r="B185" s="17">
        <v>260095</v>
      </c>
      <c r="C185" s="16">
        <v>2.9999999999999997E-4</v>
      </c>
    </row>
    <row r="186" spans="1:3">
      <c r="A186" s="14" t="s">
        <v>178</v>
      </c>
      <c r="B186" s="17">
        <v>2473843.63</v>
      </c>
      <c r="C186" s="16">
        <v>3.0999999999999999E-3</v>
      </c>
    </row>
    <row r="187" spans="1:3">
      <c r="A187" s="14" t="s">
        <v>179</v>
      </c>
      <c r="B187" s="14">
        <v>412</v>
      </c>
      <c r="C187" s="16">
        <v>0</v>
      </c>
    </row>
    <row r="188" spans="1:3">
      <c r="A188" s="14" t="s">
        <v>180</v>
      </c>
      <c r="B188" s="14">
        <v>0</v>
      </c>
      <c r="C188" s="16">
        <v>0</v>
      </c>
    </row>
    <row r="189" spans="1:3">
      <c r="A189" s="14" t="s">
        <v>181</v>
      </c>
      <c r="B189" s="14">
        <v>0</v>
      </c>
      <c r="C189" s="16">
        <v>0</v>
      </c>
    </row>
    <row r="190" spans="1:3">
      <c r="A190" s="14" t="s">
        <v>182</v>
      </c>
      <c r="B190" s="14">
        <v>0</v>
      </c>
      <c r="C190" s="16">
        <v>0</v>
      </c>
    </row>
    <row r="191" spans="1:3">
      <c r="A191" s="14" t="s">
        <v>183</v>
      </c>
      <c r="B191" s="14">
        <v>0</v>
      </c>
      <c r="C191" s="16">
        <v>0</v>
      </c>
    </row>
    <row r="192" spans="1:3">
      <c r="A192" s="14" t="s">
        <v>184</v>
      </c>
      <c r="B192" s="14">
        <v>0</v>
      </c>
      <c r="C192" s="16">
        <v>0</v>
      </c>
    </row>
    <row r="193" spans="1:4">
      <c r="A193" s="14" t="s">
        <v>185</v>
      </c>
      <c r="B193" s="17">
        <v>647195.65</v>
      </c>
      <c r="C193" s="16">
        <v>8.0000000000000004E-4</v>
      </c>
    </row>
    <row r="194" spans="1:4">
      <c r="B194" s="14" t="s">
        <v>173</v>
      </c>
      <c r="C194" s="18">
        <v>10729506.939999999</v>
      </c>
      <c r="D194" s="19">
        <v>1.3599999999999999E-2</v>
      </c>
    </row>
    <row r="195" spans="1:4">
      <c r="A195" s="14" t="s">
        <v>186</v>
      </c>
    </row>
    <row r="196" spans="1:4">
      <c r="A196" s="14" t="s">
        <v>187</v>
      </c>
      <c r="B196" s="14">
        <v>0</v>
      </c>
      <c r="C196" s="16">
        <v>0</v>
      </c>
    </row>
    <row r="197" spans="1:4">
      <c r="B197" s="14" t="s">
        <v>186</v>
      </c>
      <c r="C197" s="13">
        <v>0</v>
      </c>
      <c r="D197" s="19">
        <v>0</v>
      </c>
    </row>
    <row r="198" spans="1:4">
      <c r="B198" s="14" t="s">
        <v>188</v>
      </c>
      <c r="C198" s="18">
        <v>64979139.530000001</v>
      </c>
      <c r="D198" s="19">
        <v>8.2600000000000007E-2</v>
      </c>
    </row>
    <row r="199" spans="1:4">
      <c r="A199" s="14" t="s">
        <v>189</v>
      </c>
    </row>
    <row r="200" spans="1:4">
      <c r="A200" s="14" t="s">
        <v>190</v>
      </c>
      <c r="B200" s="17">
        <v>186600</v>
      </c>
      <c r="C200" s="16">
        <v>2.0000000000000001E-4</v>
      </c>
    </row>
    <row r="201" spans="1:4">
      <c r="B201" s="14" t="s">
        <v>189</v>
      </c>
      <c r="C201" s="18">
        <v>186600</v>
      </c>
      <c r="D201" s="19">
        <v>2.0000000000000001E-4</v>
      </c>
    </row>
    <row r="202" spans="1:4">
      <c r="A202" s="14" t="s">
        <v>191</v>
      </c>
    </row>
    <row r="203" spans="1:4">
      <c r="A203" s="14" t="s">
        <v>192</v>
      </c>
      <c r="B203" s="17">
        <v>7409636.2599999998</v>
      </c>
      <c r="C203" s="16">
        <v>9.4000000000000004E-3</v>
      </c>
    </row>
    <row r="204" spans="1:4">
      <c r="A204" s="14" t="s">
        <v>193</v>
      </c>
      <c r="B204" s="17">
        <v>14720939.57</v>
      </c>
      <c r="C204" s="16">
        <v>1.8700000000000001E-2</v>
      </c>
    </row>
    <row r="205" spans="1:4">
      <c r="B205" s="14" t="s">
        <v>191</v>
      </c>
      <c r="C205" s="18">
        <v>22130575.829999998</v>
      </c>
      <c r="D205" s="19">
        <v>2.81E-2</v>
      </c>
    </row>
    <row r="206" spans="1:4">
      <c r="B206" s="14" t="s">
        <v>194</v>
      </c>
      <c r="C206" s="18">
        <v>22317175.829999998</v>
      </c>
      <c r="D206" s="19">
        <v>2.8400000000000002E-2</v>
      </c>
    </row>
    <row r="207" spans="1:4">
      <c r="A207" s="14" t="s">
        <v>195</v>
      </c>
    </row>
    <row r="208" spans="1:4">
      <c r="A208" s="14" t="s">
        <v>196</v>
      </c>
      <c r="B208" s="17">
        <v>934463.61</v>
      </c>
      <c r="C208" s="16">
        <v>1.1999999999999999E-3</v>
      </c>
    </row>
    <row r="209" spans="1:3">
      <c r="A209" s="14" t="s">
        <v>197</v>
      </c>
      <c r="B209" s="17">
        <v>11805451.75</v>
      </c>
      <c r="C209" s="16">
        <v>1.4999999999999999E-2</v>
      </c>
    </row>
    <row r="210" spans="1:3">
      <c r="A210" s="14" t="s">
        <v>198</v>
      </c>
      <c r="B210" s="17">
        <v>289272573.08999997</v>
      </c>
      <c r="C210" s="16">
        <v>0.3679</v>
      </c>
    </row>
    <row r="211" spans="1:3">
      <c r="A211" s="14" t="s">
        <v>199</v>
      </c>
      <c r="B211" s="17">
        <v>6327171.5</v>
      </c>
      <c r="C211" s="16">
        <v>8.0000000000000002E-3</v>
      </c>
    </row>
    <row r="212" spans="1:3">
      <c r="A212" s="14" t="s">
        <v>200</v>
      </c>
      <c r="B212" s="17">
        <v>1376527.5</v>
      </c>
      <c r="C212" s="16">
        <v>1.8E-3</v>
      </c>
    </row>
    <row r="213" spans="1:3">
      <c r="A213" s="14" t="s">
        <v>201</v>
      </c>
      <c r="B213" s="17">
        <v>6277400.5</v>
      </c>
      <c r="C213" s="16">
        <v>8.0000000000000002E-3</v>
      </c>
    </row>
    <row r="214" spans="1:3">
      <c r="A214" s="14" t="s">
        <v>202</v>
      </c>
      <c r="B214" s="17">
        <v>-775365.15</v>
      </c>
      <c r="C214" s="16">
        <v>-1E-3</v>
      </c>
    </row>
    <row r="215" spans="1:3">
      <c r="A215" s="14" t="s">
        <v>203</v>
      </c>
      <c r="B215" s="17">
        <v>869375</v>
      </c>
      <c r="C215" s="16">
        <v>1.1000000000000001E-3</v>
      </c>
    </row>
    <row r="216" spans="1:3">
      <c r="A216" s="14" t="s">
        <v>204</v>
      </c>
      <c r="B216" s="17">
        <v>1147928.81</v>
      </c>
      <c r="C216" s="16">
        <v>1.5E-3</v>
      </c>
    </row>
    <row r="217" spans="1:3">
      <c r="A217" s="14" t="s">
        <v>205</v>
      </c>
      <c r="B217" s="17">
        <v>-346313.86</v>
      </c>
      <c r="C217" s="16">
        <v>-4.0000000000000002E-4</v>
      </c>
    </row>
    <row r="218" spans="1:3">
      <c r="A218" s="14" t="s">
        <v>206</v>
      </c>
      <c r="B218" s="17">
        <v>3816233.53</v>
      </c>
      <c r="C218" s="16">
        <v>4.8999999999999998E-3</v>
      </c>
    </row>
    <row r="219" spans="1:3">
      <c r="A219" s="14" t="s">
        <v>207</v>
      </c>
      <c r="B219" s="17">
        <v>57657095.149999999</v>
      </c>
      <c r="C219" s="16">
        <v>7.3300000000000004E-2</v>
      </c>
    </row>
    <row r="220" spans="1:3">
      <c r="A220" s="14" t="s">
        <v>208</v>
      </c>
      <c r="B220" s="17">
        <v>2901599.25</v>
      </c>
      <c r="C220" s="16">
        <v>3.7000000000000002E-3</v>
      </c>
    </row>
    <row r="221" spans="1:3">
      <c r="A221" s="14" t="s">
        <v>209</v>
      </c>
      <c r="B221" s="17">
        <v>52891480.450000003</v>
      </c>
      <c r="C221" s="16">
        <v>6.7299999999999999E-2</v>
      </c>
    </row>
    <row r="222" spans="1:3">
      <c r="A222" s="14" t="s">
        <v>210</v>
      </c>
      <c r="B222" s="17">
        <v>269668.45</v>
      </c>
      <c r="C222" s="16">
        <v>2.9999999999999997E-4</v>
      </c>
    </row>
    <row r="223" spans="1:3">
      <c r="A223" s="14" t="s">
        <v>211</v>
      </c>
      <c r="B223" s="17">
        <v>9095804.3000000007</v>
      </c>
      <c r="C223" s="16">
        <v>1.1599999999999999E-2</v>
      </c>
    </row>
    <row r="224" spans="1:3">
      <c r="A224" s="14" t="s">
        <v>212</v>
      </c>
      <c r="B224" s="17">
        <v>98505.83</v>
      </c>
      <c r="C224" s="16">
        <v>1E-4</v>
      </c>
    </row>
    <row r="225" spans="1:3">
      <c r="A225" s="14" t="s">
        <v>213</v>
      </c>
      <c r="B225" s="17">
        <v>2525344</v>
      </c>
      <c r="C225" s="16">
        <v>3.2000000000000002E-3</v>
      </c>
    </row>
    <row r="226" spans="1:3">
      <c r="A226" s="14" t="s">
        <v>214</v>
      </c>
      <c r="B226" s="17">
        <v>-3834730.06</v>
      </c>
      <c r="C226" s="16">
        <v>-4.8999999999999998E-3</v>
      </c>
    </row>
    <row r="227" spans="1:3">
      <c r="A227" s="14" t="s">
        <v>215</v>
      </c>
      <c r="B227" s="17">
        <v>58730</v>
      </c>
      <c r="C227" s="16">
        <v>1E-4</v>
      </c>
    </row>
    <row r="228" spans="1:3">
      <c r="A228" s="14" t="s">
        <v>216</v>
      </c>
      <c r="B228" s="14">
        <v>655.75</v>
      </c>
      <c r="C228" s="16">
        <v>0</v>
      </c>
    </row>
    <row r="229" spans="1:3">
      <c r="A229" s="14" t="s">
        <v>217</v>
      </c>
      <c r="B229" s="14">
        <v>808.66</v>
      </c>
      <c r="C229" s="16">
        <v>0</v>
      </c>
    </row>
    <row r="230" spans="1:3">
      <c r="A230" s="14" t="s">
        <v>218</v>
      </c>
      <c r="B230" s="17">
        <v>24344.25</v>
      </c>
      <c r="C230" s="16">
        <v>0</v>
      </c>
    </row>
    <row r="231" spans="1:3">
      <c r="A231" s="14" t="s">
        <v>219</v>
      </c>
      <c r="B231" s="17">
        <v>33829.230000000003</v>
      </c>
      <c r="C231" s="16">
        <v>0</v>
      </c>
    </row>
    <row r="232" spans="1:3">
      <c r="A232" s="14" t="s">
        <v>220</v>
      </c>
      <c r="B232" s="17">
        <v>6516759</v>
      </c>
      <c r="C232" s="16">
        <v>8.3000000000000001E-3</v>
      </c>
    </row>
    <row r="233" spans="1:3">
      <c r="A233" s="14" t="s">
        <v>221</v>
      </c>
      <c r="B233" s="17">
        <v>30200</v>
      </c>
      <c r="C233" s="16">
        <v>0</v>
      </c>
    </row>
    <row r="234" spans="1:3">
      <c r="A234" s="14" t="s">
        <v>222</v>
      </c>
      <c r="B234" s="17">
        <v>-914211.18</v>
      </c>
      <c r="C234" s="16">
        <v>-1.1999999999999999E-3</v>
      </c>
    </row>
    <row r="235" spans="1:3">
      <c r="A235" s="14" t="s">
        <v>223</v>
      </c>
      <c r="B235" s="17">
        <v>1213720</v>
      </c>
      <c r="C235" s="16">
        <v>1.5E-3</v>
      </c>
    </row>
    <row r="237" spans="1:3">
      <c r="B237" s="13" t="s">
        <v>17</v>
      </c>
    </row>
    <row r="238" spans="1:3">
      <c r="B238" s="13" t="s">
        <v>18</v>
      </c>
    </row>
    <row r="239" spans="1:3">
      <c r="B239" s="14" t="s">
        <v>19</v>
      </c>
      <c r="C239" s="15">
        <v>241335</v>
      </c>
    </row>
    <row r="240" spans="1:3">
      <c r="A240" s="14" t="s">
        <v>224</v>
      </c>
      <c r="B240" s="17">
        <v>1568250</v>
      </c>
      <c r="C240" s="16">
        <v>2E-3</v>
      </c>
    </row>
    <row r="241" spans="1:3">
      <c r="A241" s="14" t="s">
        <v>225</v>
      </c>
      <c r="B241" s="17">
        <v>3880361.99</v>
      </c>
      <c r="C241" s="16">
        <v>4.8999999999999998E-3</v>
      </c>
    </row>
    <row r="242" spans="1:3">
      <c r="A242" s="14" t="s">
        <v>226</v>
      </c>
      <c r="B242" s="17">
        <v>3463582.25</v>
      </c>
      <c r="C242" s="16">
        <v>4.4000000000000003E-3</v>
      </c>
    </row>
    <row r="243" spans="1:3">
      <c r="A243" s="14" t="s">
        <v>227</v>
      </c>
      <c r="B243" s="17">
        <v>19133087.75</v>
      </c>
      <c r="C243" s="16">
        <v>2.4299999999999999E-2</v>
      </c>
    </row>
    <row r="244" spans="1:3">
      <c r="A244" s="14" t="s">
        <v>228</v>
      </c>
      <c r="B244" s="17">
        <v>61089905.100000001</v>
      </c>
      <c r="C244" s="16">
        <v>7.7700000000000005E-2</v>
      </c>
    </row>
    <row r="245" spans="1:3">
      <c r="A245" s="14" t="s">
        <v>229</v>
      </c>
      <c r="B245" s="17">
        <v>49409486.75</v>
      </c>
      <c r="C245" s="16">
        <v>6.2799999999999995E-2</v>
      </c>
    </row>
    <row r="246" spans="1:3">
      <c r="A246" s="14" t="s">
        <v>230</v>
      </c>
      <c r="B246" s="17">
        <v>48546</v>
      </c>
      <c r="C246" s="16">
        <v>1E-4</v>
      </c>
    </row>
    <row r="247" spans="1:3">
      <c r="A247" s="14" t="s">
        <v>231</v>
      </c>
      <c r="B247" s="17">
        <v>-21032831.879999999</v>
      </c>
      <c r="C247" s="16">
        <v>-2.6700000000000002E-2</v>
      </c>
    </row>
    <row r="248" spans="1:3">
      <c r="A248" s="14" t="s">
        <v>232</v>
      </c>
      <c r="B248" s="17">
        <v>11108714.48</v>
      </c>
      <c r="C248" s="16">
        <v>1.41E-2</v>
      </c>
    </row>
    <row r="249" spans="1:3">
      <c r="A249" s="14" t="s">
        <v>233</v>
      </c>
      <c r="B249" s="17">
        <v>-8959960</v>
      </c>
      <c r="C249" s="16">
        <v>-1.14E-2</v>
      </c>
    </row>
    <row r="250" spans="1:3">
      <c r="A250" s="14" t="s">
        <v>234</v>
      </c>
      <c r="B250" s="14">
        <v>-358</v>
      </c>
      <c r="C250" s="16">
        <v>0</v>
      </c>
    </row>
    <row r="251" spans="1:3">
      <c r="A251" s="14" t="s">
        <v>235</v>
      </c>
      <c r="B251" s="17">
        <v>-17266254.640000001</v>
      </c>
      <c r="C251" s="16">
        <v>-2.1999999999999999E-2</v>
      </c>
    </row>
    <row r="252" spans="1:3">
      <c r="A252" s="14" t="s">
        <v>236</v>
      </c>
      <c r="B252" s="17">
        <v>-2787378.04</v>
      </c>
      <c r="C252" s="16">
        <v>-3.5000000000000001E-3</v>
      </c>
    </row>
    <row r="253" spans="1:3">
      <c r="A253" s="14" t="s">
        <v>237</v>
      </c>
      <c r="B253" s="17">
        <v>-248882.74</v>
      </c>
      <c r="C253" s="16">
        <v>-2.9999999999999997E-4</v>
      </c>
    </row>
    <row r="254" spans="1:3">
      <c r="A254" s="14" t="s">
        <v>238</v>
      </c>
      <c r="B254" s="17">
        <v>-55462.93</v>
      </c>
      <c r="C254" s="16">
        <v>-1E-4</v>
      </c>
    </row>
    <row r="255" spans="1:3">
      <c r="A255" s="14" t="s">
        <v>239</v>
      </c>
      <c r="B255" s="17">
        <v>-143047</v>
      </c>
      <c r="C255" s="16">
        <v>-2.0000000000000001E-4</v>
      </c>
    </row>
    <row r="256" spans="1:3">
      <c r="A256" s="14" t="s">
        <v>240</v>
      </c>
      <c r="B256" s="17">
        <v>-93508791.659999996</v>
      </c>
      <c r="C256" s="16">
        <v>-0.11890000000000001</v>
      </c>
    </row>
    <row r="257" spans="1:3">
      <c r="A257" s="14" t="s">
        <v>241</v>
      </c>
      <c r="B257" s="17">
        <v>-711789.75</v>
      </c>
      <c r="C257" s="16">
        <v>-8.9999999999999998E-4</v>
      </c>
    </row>
    <row r="258" spans="1:3">
      <c r="A258" s="14" t="s">
        <v>242</v>
      </c>
      <c r="B258" s="17">
        <v>-43780479.140000001</v>
      </c>
      <c r="C258" s="16">
        <v>-5.57E-2</v>
      </c>
    </row>
    <row r="259" spans="1:3">
      <c r="A259" s="14" t="s">
        <v>243</v>
      </c>
      <c r="B259" s="17">
        <v>-1974933.38</v>
      </c>
      <c r="C259" s="16">
        <v>-2.5000000000000001E-3</v>
      </c>
    </row>
    <row r="260" spans="1:3">
      <c r="A260" s="14" t="s">
        <v>244</v>
      </c>
      <c r="B260" s="17">
        <v>-5743768.9199999999</v>
      </c>
      <c r="C260" s="16">
        <v>-7.3000000000000001E-3</v>
      </c>
    </row>
    <row r="261" spans="1:3">
      <c r="A261" s="14" t="s">
        <v>245</v>
      </c>
      <c r="B261" s="17">
        <v>-67420</v>
      </c>
      <c r="C261" s="16">
        <v>-1E-4</v>
      </c>
    </row>
    <row r="262" spans="1:3">
      <c r="A262" s="14" t="s">
        <v>246</v>
      </c>
      <c r="B262" s="17">
        <v>-1714586.3</v>
      </c>
      <c r="C262" s="16">
        <v>-2.2000000000000001E-3</v>
      </c>
    </row>
    <row r="263" spans="1:3">
      <c r="A263" s="14" t="s">
        <v>247</v>
      </c>
      <c r="B263" s="17">
        <v>-299422.40000000002</v>
      </c>
      <c r="C263" s="16">
        <v>-4.0000000000000002E-4</v>
      </c>
    </row>
    <row r="264" spans="1:3">
      <c r="A264" s="14" t="s">
        <v>248</v>
      </c>
      <c r="B264" s="17">
        <v>-648676.69999999995</v>
      </c>
      <c r="C264" s="16">
        <v>-8.0000000000000004E-4</v>
      </c>
    </row>
    <row r="265" spans="1:3">
      <c r="A265" s="14" t="s">
        <v>249</v>
      </c>
      <c r="B265" s="17">
        <v>-1024680</v>
      </c>
      <c r="C265" s="16">
        <v>-1.2999999999999999E-3</v>
      </c>
    </row>
    <row r="266" spans="1:3">
      <c r="A266" s="14" t="s">
        <v>250</v>
      </c>
      <c r="B266" s="17">
        <v>-1417655.1</v>
      </c>
      <c r="C266" s="16">
        <v>-1.8E-3</v>
      </c>
    </row>
    <row r="267" spans="1:3">
      <c r="A267" s="14" t="s">
        <v>251</v>
      </c>
      <c r="B267" s="17">
        <v>-336847</v>
      </c>
      <c r="C267" s="16">
        <v>-4.0000000000000002E-4</v>
      </c>
    </row>
    <row r="268" spans="1:3">
      <c r="A268" s="14" t="s">
        <v>252</v>
      </c>
      <c r="B268" s="17">
        <v>-8080345</v>
      </c>
      <c r="C268" s="16">
        <v>-1.03E-2</v>
      </c>
    </row>
    <row r="269" spans="1:3">
      <c r="A269" s="14" t="s">
        <v>253</v>
      </c>
      <c r="B269" s="17">
        <v>-36557677.899999999</v>
      </c>
      <c r="C269" s="16">
        <v>-4.65E-2</v>
      </c>
    </row>
    <row r="270" spans="1:3">
      <c r="A270" s="14" t="s">
        <v>254</v>
      </c>
      <c r="B270" s="17">
        <v>-1131936.01</v>
      </c>
      <c r="C270" s="16">
        <v>-1.4E-3</v>
      </c>
    </row>
    <row r="271" spans="1:3">
      <c r="A271" s="14" t="s">
        <v>255</v>
      </c>
      <c r="B271" s="17">
        <v>-677104.2</v>
      </c>
      <c r="C271" s="16">
        <v>-8.9999999999999998E-4</v>
      </c>
    </row>
    <row r="272" spans="1:3">
      <c r="A272" s="14" t="s">
        <v>256</v>
      </c>
      <c r="B272" s="17">
        <v>-163428.75</v>
      </c>
      <c r="C272" s="16">
        <v>-2.0000000000000001E-4</v>
      </c>
    </row>
    <row r="273" spans="1:3">
      <c r="A273" s="14" t="s">
        <v>257</v>
      </c>
      <c r="B273" s="17">
        <v>-3145228.73</v>
      </c>
      <c r="C273" s="16">
        <v>-4.0000000000000001E-3</v>
      </c>
    </row>
    <row r="274" spans="1:3">
      <c r="A274" s="14" t="s">
        <v>258</v>
      </c>
      <c r="B274" s="17">
        <v>-95597</v>
      </c>
      <c r="C274" s="16">
        <v>-1E-4</v>
      </c>
    </row>
    <row r="275" spans="1:3">
      <c r="A275" s="14" t="s">
        <v>259</v>
      </c>
      <c r="B275" s="17">
        <v>-3794353.31</v>
      </c>
      <c r="C275" s="16">
        <v>-4.7999999999999996E-3</v>
      </c>
    </row>
    <row r="276" spans="1:3">
      <c r="A276" s="14" t="s">
        <v>260</v>
      </c>
      <c r="B276" s="17">
        <v>-271750</v>
      </c>
      <c r="C276" s="16">
        <v>-2.9999999999999997E-4</v>
      </c>
    </row>
    <row r="277" spans="1:3">
      <c r="A277" s="14" t="s">
        <v>261</v>
      </c>
      <c r="B277" s="17">
        <v>-782675.1</v>
      </c>
      <c r="C277" s="16">
        <v>-1E-3</v>
      </c>
    </row>
    <row r="278" spans="1:3">
      <c r="A278" s="14" t="s">
        <v>262</v>
      </c>
      <c r="B278" s="17">
        <v>-190190</v>
      </c>
      <c r="C278" s="16">
        <v>-2.0000000000000001E-4</v>
      </c>
    </row>
    <row r="279" spans="1:3">
      <c r="A279" s="14" t="s">
        <v>263</v>
      </c>
      <c r="B279" s="17">
        <v>-1058050</v>
      </c>
      <c r="C279" s="16">
        <v>-1.2999999999999999E-3</v>
      </c>
    </row>
    <row r="280" spans="1:3">
      <c r="A280" s="14" t="s">
        <v>264</v>
      </c>
      <c r="B280" s="17">
        <v>-2087407.24</v>
      </c>
      <c r="C280" s="16">
        <v>-2.7000000000000001E-3</v>
      </c>
    </row>
    <row r="281" spans="1:3">
      <c r="A281" s="14" t="s">
        <v>265</v>
      </c>
      <c r="B281" s="17">
        <v>-7922629.8899999997</v>
      </c>
      <c r="C281" s="16">
        <v>-1.01E-2</v>
      </c>
    </row>
    <row r="282" spans="1:3">
      <c r="A282" s="14" t="s">
        <v>266</v>
      </c>
      <c r="B282" s="17">
        <v>-354376.3</v>
      </c>
      <c r="C282" s="16">
        <v>-5.0000000000000001E-4</v>
      </c>
    </row>
    <row r="283" spans="1:3">
      <c r="A283" s="14" t="s">
        <v>267</v>
      </c>
      <c r="B283" s="17">
        <v>-127000</v>
      </c>
      <c r="C283" s="16">
        <v>-2.0000000000000001E-4</v>
      </c>
    </row>
    <row r="284" spans="1:3">
      <c r="A284" s="14" t="s">
        <v>268</v>
      </c>
      <c r="B284" s="17">
        <v>-424460</v>
      </c>
      <c r="C284" s="16">
        <v>-5.0000000000000001E-4</v>
      </c>
    </row>
    <row r="285" spans="1:3">
      <c r="A285" s="14" t="s">
        <v>269</v>
      </c>
      <c r="B285" s="17">
        <v>-379167</v>
      </c>
      <c r="C285" s="16">
        <v>-5.0000000000000001E-4</v>
      </c>
    </row>
    <row r="286" spans="1:3">
      <c r="A286" s="14" t="s">
        <v>270</v>
      </c>
      <c r="B286" s="17">
        <v>-330335</v>
      </c>
      <c r="C286" s="16">
        <v>-4.0000000000000002E-4</v>
      </c>
    </row>
    <row r="287" spans="1:3">
      <c r="A287" s="14" t="s">
        <v>271</v>
      </c>
      <c r="B287" s="17">
        <v>-561149.28</v>
      </c>
      <c r="C287" s="16">
        <v>-6.9999999999999999E-4</v>
      </c>
    </row>
    <row r="288" spans="1:3">
      <c r="A288" s="14" t="s">
        <v>272</v>
      </c>
      <c r="B288" s="17">
        <v>-14820</v>
      </c>
      <c r="C288" s="16">
        <v>0</v>
      </c>
    </row>
    <row r="289" spans="1:3">
      <c r="A289" s="14" t="s">
        <v>273</v>
      </c>
      <c r="B289" s="17">
        <v>-213939.04</v>
      </c>
      <c r="C289" s="16">
        <v>-2.9999999999999997E-4</v>
      </c>
    </row>
    <row r="290" spans="1:3">
      <c r="A290" s="14" t="s">
        <v>274</v>
      </c>
      <c r="B290" s="17">
        <v>-265210</v>
      </c>
      <c r="C290" s="16">
        <v>-2.9999999999999997E-4</v>
      </c>
    </row>
    <row r="291" spans="1:3">
      <c r="A291" s="14" t="s">
        <v>275</v>
      </c>
      <c r="B291" s="17">
        <v>-257230</v>
      </c>
      <c r="C291" s="16">
        <v>-2.9999999999999997E-4</v>
      </c>
    </row>
    <row r="292" spans="1:3">
      <c r="A292" s="14" t="s">
        <v>276</v>
      </c>
      <c r="B292" s="17">
        <v>-351000</v>
      </c>
      <c r="C292" s="16">
        <v>-4.0000000000000002E-4</v>
      </c>
    </row>
    <row r="293" spans="1:3">
      <c r="A293" s="14" t="s">
        <v>277</v>
      </c>
      <c r="B293" s="17">
        <v>-2570048.2000000002</v>
      </c>
      <c r="C293" s="16">
        <v>-3.3E-3</v>
      </c>
    </row>
    <row r="294" spans="1:3">
      <c r="A294" s="14" t="s">
        <v>278</v>
      </c>
      <c r="B294" s="17">
        <v>-537500</v>
      </c>
      <c r="C294" s="16">
        <v>-6.9999999999999999E-4</v>
      </c>
    </row>
    <row r="295" spans="1:3">
      <c r="A295" s="14" t="s">
        <v>279</v>
      </c>
      <c r="B295" s="17">
        <v>-3415.74</v>
      </c>
      <c r="C295" s="16">
        <v>0</v>
      </c>
    </row>
    <row r="297" spans="1:3">
      <c r="B297" s="13" t="s">
        <v>17</v>
      </c>
    </row>
    <row r="298" spans="1:3">
      <c r="B298" s="13" t="s">
        <v>18</v>
      </c>
    </row>
    <row r="299" spans="1:3">
      <c r="B299" s="14" t="s">
        <v>19</v>
      </c>
      <c r="C299" s="15">
        <v>241335</v>
      </c>
    </row>
    <row r="300" spans="1:3">
      <c r="A300" s="14" t="s">
        <v>280</v>
      </c>
      <c r="B300" s="17">
        <v>-486918.07</v>
      </c>
      <c r="C300" s="16">
        <v>-5.9999999999999995E-4</v>
      </c>
    </row>
    <row r="301" spans="1:3">
      <c r="A301" s="14" t="s">
        <v>281</v>
      </c>
      <c r="B301" s="17">
        <v>-207193.77</v>
      </c>
      <c r="C301" s="16">
        <v>-2.9999999999999997E-4</v>
      </c>
    </row>
    <row r="302" spans="1:3">
      <c r="A302" s="14" t="s">
        <v>282</v>
      </c>
      <c r="B302" s="17">
        <v>-21388.89</v>
      </c>
      <c r="C302" s="16">
        <v>0</v>
      </c>
    </row>
    <row r="303" spans="1:3">
      <c r="A303" s="14" t="s">
        <v>283</v>
      </c>
      <c r="B303" s="17">
        <v>-11221509.52</v>
      </c>
      <c r="C303" s="16">
        <v>-1.43E-2</v>
      </c>
    </row>
    <row r="304" spans="1:3">
      <c r="A304" s="14" t="s">
        <v>284</v>
      </c>
      <c r="B304" s="17">
        <v>-428488.95</v>
      </c>
      <c r="C304" s="16">
        <v>-5.0000000000000001E-4</v>
      </c>
    </row>
    <row r="305" spans="1:3">
      <c r="A305" s="14" t="s">
        <v>285</v>
      </c>
      <c r="B305" s="17">
        <v>-32470894.600000001</v>
      </c>
      <c r="C305" s="16">
        <v>-4.1300000000000003E-2</v>
      </c>
    </row>
    <row r="306" spans="1:3">
      <c r="A306" s="14" t="s">
        <v>286</v>
      </c>
      <c r="B306" s="17">
        <v>-183423.52</v>
      </c>
      <c r="C306" s="16">
        <v>-2.0000000000000001E-4</v>
      </c>
    </row>
    <row r="307" spans="1:3">
      <c r="A307" s="14" t="s">
        <v>287</v>
      </c>
      <c r="B307" s="17">
        <v>-326933.65000000002</v>
      </c>
      <c r="C307" s="16">
        <v>-4.0000000000000002E-4</v>
      </c>
    </row>
    <row r="308" spans="1:3">
      <c r="A308" s="14" t="s">
        <v>288</v>
      </c>
      <c r="B308" s="17">
        <v>-1086099</v>
      </c>
      <c r="C308" s="16">
        <v>-1.4E-3</v>
      </c>
    </row>
    <row r="309" spans="1:3">
      <c r="A309" s="14" t="s">
        <v>289</v>
      </c>
      <c r="B309" s="17">
        <v>-3966103.1</v>
      </c>
      <c r="C309" s="16">
        <v>-5.0000000000000001E-3</v>
      </c>
    </row>
    <row r="310" spans="1:3">
      <c r="A310" s="14" t="s">
        <v>290</v>
      </c>
      <c r="B310" s="17">
        <v>-1445964.3</v>
      </c>
      <c r="C310" s="16">
        <v>-1.8E-3</v>
      </c>
    </row>
    <row r="311" spans="1:3">
      <c r="A311" s="14" t="s">
        <v>291</v>
      </c>
      <c r="B311" s="17">
        <v>-234585.92</v>
      </c>
      <c r="C311" s="16">
        <v>-2.9999999999999997E-4</v>
      </c>
    </row>
    <row r="312" spans="1:3">
      <c r="A312" s="14" t="s">
        <v>292</v>
      </c>
      <c r="B312" s="14">
        <v>0</v>
      </c>
      <c r="C312" s="16">
        <v>0</v>
      </c>
    </row>
    <row r="313" spans="1:3">
      <c r="A313" s="14" t="s">
        <v>293</v>
      </c>
      <c r="B313" s="17">
        <v>-22200.6</v>
      </c>
      <c r="C313" s="16">
        <v>0</v>
      </c>
    </row>
    <row r="314" spans="1:3">
      <c r="A314" s="14" t="s">
        <v>294</v>
      </c>
      <c r="B314" s="17">
        <v>-13133.4</v>
      </c>
      <c r="C314" s="16">
        <v>0</v>
      </c>
    </row>
    <row r="315" spans="1:3">
      <c r="A315" s="14" t="s">
        <v>295</v>
      </c>
      <c r="B315" s="17">
        <v>-37900</v>
      </c>
      <c r="C315" s="16">
        <v>0</v>
      </c>
    </row>
    <row r="316" spans="1:3">
      <c r="A316" s="14" t="s">
        <v>296</v>
      </c>
      <c r="B316" s="17">
        <v>-152180.34</v>
      </c>
      <c r="C316" s="16">
        <v>-2.0000000000000001E-4</v>
      </c>
    </row>
    <row r="317" spans="1:3">
      <c r="A317" s="14" t="s">
        <v>297</v>
      </c>
      <c r="B317" s="14">
        <v>-11</v>
      </c>
      <c r="C317" s="16">
        <v>0</v>
      </c>
    </row>
    <row r="318" spans="1:3">
      <c r="A318" s="14" t="s">
        <v>298</v>
      </c>
      <c r="B318" s="17">
        <v>-3886.45</v>
      </c>
      <c r="C318" s="16">
        <v>0</v>
      </c>
    </row>
    <row r="319" spans="1:3">
      <c r="A319" s="14" t="s">
        <v>299</v>
      </c>
      <c r="B319" s="17">
        <v>-77001040</v>
      </c>
      <c r="C319" s="16">
        <v>-9.7900000000000001E-2</v>
      </c>
    </row>
    <row r="320" spans="1:3">
      <c r="A320" s="14" t="s">
        <v>300</v>
      </c>
      <c r="B320" s="17">
        <v>-1485831.44</v>
      </c>
      <c r="C320" s="16">
        <v>-1.9E-3</v>
      </c>
    </row>
    <row r="321" spans="1:3">
      <c r="A321" s="14" t="s">
        <v>301</v>
      </c>
      <c r="B321" s="14">
        <v>0</v>
      </c>
      <c r="C321" s="16">
        <v>0</v>
      </c>
    </row>
    <row r="322" spans="1:3">
      <c r="A322" s="14" t="s">
        <v>302</v>
      </c>
      <c r="B322" s="17">
        <v>-13000</v>
      </c>
      <c r="C322" s="16">
        <v>0</v>
      </c>
    </row>
    <row r="323" spans="1:3">
      <c r="A323" s="14" t="s">
        <v>303</v>
      </c>
      <c r="B323" s="17">
        <v>-12343426.789999999</v>
      </c>
      <c r="C323" s="16">
        <v>-1.5699999999999999E-2</v>
      </c>
    </row>
    <row r="324" spans="1:3">
      <c r="A324" s="14" t="s">
        <v>304</v>
      </c>
      <c r="B324" s="17">
        <v>-1241435</v>
      </c>
      <c r="C324" s="16">
        <v>-1.6000000000000001E-3</v>
      </c>
    </row>
    <row r="325" spans="1:3">
      <c r="A325" s="14" t="s">
        <v>305</v>
      </c>
      <c r="B325" s="17">
        <v>-225000</v>
      </c>
      <c r="C325" s="16">
        <v>-2.9999999999999997E-4</v>
      </c>
    </row>
    <row r="326" spans="1:3">
      <c r="A326" s="14" t="s">
        <v>306</v>
      </c>
      <c r="B326" s="17">
        <v>-3430000</v>
      </c>
      <c r="C326" s="16">
        <v>-4.4000000000000003E-3</v>
      </c>
    </row>
    <row r="327" spans="1:3">
      <c r="A327" s="14" t="s">
        <v>307</v>
      </c>
      <c r="B327" s="17">
        <v>-410000</v>
      </c>
      <c r="C327" s="16">
        <v>-5.0000000000000001E-4</v>
      </c>
    </row>
    <row r="328" spans="1:3">
      <c r="A328" s="14" t="s">
        <v>308</v>
      </c>
      <c r="B328" s="17">
        <v>-410000</v>
      </c>
      <c r="C328" s="16">
        <v>-5.0000000000000001E-4</v>
      </c>
    </row>
    <row r="329" spans="1:3">
      <c r="A329" s="14" t="s">
        <v>309</v>
      </c>
      <c r="B329" s="17">
        <v>-102000</v>
      </c>
      <c r="C329" s="16">
        <v>-1E-4</v>
      </c>
    </row>
    <row r="330" spans="1:3">
      <c r="A330" s="14" t="s">
        <v>310</v>
      </c>
      <c r="B330" s="17">
        <v>-95149.06</v>
      </c>
      <c r="C330" s="16">
        <v>-1E-4</v>
      </c>
    </row>
    <row r="331" spans="1:3">
      <c r="A331" s="14" t="s">
        <v>311</v>
      </c>
      <c r="B331" s="17">
        <v>-4978594.18</v>
      </c>
      <c r="C331" s="16">
        <v>-6.3E-3</v>
      </c>
    </row>
    <row r="332" spans="1:3">
      <c r="A332" s="14" t="s">
        <v>312</v>
      </c>
      <c r="B332" s="17">
        <v>-52945.37</v>
      </c>
      <c r="C332" s="16">
        <v>-1E-4</v>
      </c>
    </row>
    <row r="333" spans="1:3">
      <c r="A333" s="14" t="s">
        <v>313</v>
      </c>
      <c r="B333" s="17">
        <v>-66670.31</v>
      </c>
      <c r="C333" s="16">
        <v>-1E-4</v>
      </c>
    </row>
    <row r="334" spans="1:3">
      <c r="A334" s="14" t="s">
        <v>314</v>
      </c>
      <c r="B334" s="17">
        <v>-439685.5</v>
      </c>
      <c r="C334" s="16">
        <v>-5.9999999999999995E-4</v>
      </c>
    </row>
    <row r="335" spans="1:3">
      <c r="A335" s="14" t="s">
        <v>315</v>
      </c>
      <c r="B335" s="17">
        <v>-13204.07</v>
      </c>
      <c r="C335" s="16">
        <v>0</v>
      </c>
    </row>
    <row r="336" spans="1:3">
      <c r="A336" s="14" t="s">
        <v>316</v>
      </c>
      <c r="B336" s="17">
        <v>-24843544.170000002</v>
      </c>
      <c r="C336" s="16">
        <v>-3.1600000000000003E-2</v>
      </c>
    </row>
    <row r="337" spans="1:3">
      <c r="A337" s="14" t="s">
        <v>317</v>
      </c>
      <c r="B337" s="17">
        <v>-53462.84</v>
      </c>
      <c r="C337" s="16">
        <v>-1E-4</v>
      </c>
    </row>
    <row r="338" spans="1:3">
      <c r="A338" s="14" t="s">
        <v>318</v>
      </c>
      <c r="B338" s="17">
        <v>-591137.79</v>
      </c>
      <c r="C338" s="16">
        <v>-8.0000000000000004E-4</v>
      </c>
    </row>
    <row r="339" spans="1:3">
      <c r="A339" s="14" t="s">
        <v>319</v>
      </c>
      <c r="B339" s="17">
        <v>-259404.44</v>
      </c>
      <c r="C339" s="16">
        <v>-2.9999999999999997E-4</v>
      </c>
    </row>
    <row r="340" spans="1:3">
      <c r="A340" s="14" t="s">
        <v>320</v>
      </c>
      <c r="B340" s="17">
        <v>-97439.64</v>
      </c>
      <c r="C340" s="16">
        <v>-1E-4</v>
      </c>
    </row>
    <row r="341" spans="1:3">
      <c r="A341" s="14" t="s">
        <v>321</v>
      </c>
      <c r="B341" s="17">
        <v>-451200</v>
      </c>
      <c r="C341" s="16">
        <v>-5.9999999999999995E-4</v>
      </c>
    </row>
    <row r="342" spans="1:3">
      <c r="A342" s="14" t="s">
        <v>322</v>
      </c>
      <c r="B342" s="17">
        <v>-959104.84</v>
      </c>
      <c r="C342" s="16">
        <v>-1.1999999999999999E-3</v>
      </c>
    </row>
    <row r="343" spans="1:3">
      <c r="A343" s="14" t="s">
        <v>323</v>
      </c>
      <c r="B343" s="17">
        <v>-1000511.68</v>
      </c>
      <c r="C343" s="16">
        <v>-1.2999999999999999E-3</v>
      </c>
    </row>
    <row r="344" spans="1:3">
      <c r="A344" s="14" t="s">
        <v>324</v>
      </c>
      <c r="B344" s="17">
        <v>-646000</v>
      </c>
      <c r="C344" s="16">
        <v>-8.0000000000000004E-4</v>
      </c>
    </row>
    <row r="345" spans="1:3">
      <c r="A345" s="14" t="s">
        <v>325</v>
      </c>
      <c r="B345" s="17">
        <v>-100449.87</v>
      </c>
      <c r="C345" s="16">
        <v>-1E-4</v>
      </c>
    </row>
    <row r="346" spans="1:3">
      <c r="A346" s="14" t="s">
        <v>326</v>
      </c>
      <c r="B346" s="17">
        <v>-2076070</v>
      </c>
      <c r="C346" s="16">
        <v>-2.5999999999999999E-3</v>
      </c>
    </row>
    <row r="347" spans="1:3">
      <c r="A347" s="14" t="s">
        <v>327</v>
      </c>
      <c r="B347" s="17">
        <v>-319664.5</v>
      </c>
      <c r="C347" s="16">
        <v>-4.0000000000000002E-4</v>
      </c>
    </row>
    <row r="348" spans="1:3">
      <c r="A348" s="14" t="s">
        <v>328</v>
      </c>
      <c r="B348" s="17">
        <v>19268.5</v>
      </c>
      <c r="C348" s="16">
        <v>0</v>
      </c>
    </row>
    <row r="349" spans="1:3">
      <c r="A349" s="14" t="s">
        <v>329</v>
      </c>
      <c r="B349" s="17">
        <v>2118086.5</v>
      </c>
      <c r="C349" s="16">
        <v>2.7000000000000001E-3</v>
      </c>
    </row>
    <row r="350" spans="1:3">
      <c r="A350" s="14" t="s">
        <v>330</v>
      </c>
      <c r="B350" s="17">
        <v>220680</v>
      </c>
      <c r="C350" s="16">
        <v>2.9999999999999997E-4</v>
      </c>
    </row>
    <row r="351" spans="1:3">
      <c r="A351" s="14" t="s">
        <v>331</v>
      </c>
      <c r="B351" s="17">
        <v>20480119.539999999</v>
      </c>
      <c r="C351" s="16">
        <v>2.5999999999999999E-2</v>
      </c>
    </row>
    <row r="352" spans="1:3">
      <c r="A352" s="14" t="s">
        <v>332</v>
      </c>
      <c r="B352" s="17">
        <v>-14373112.74</v>
      </c>
      <c r="C352" s="16">
        <v>-1.83E-2</v>
      </c>
    </row>
    <row r="353" spans="1:3">
      <c r="A353" s="14" t="s">
        <v>333</v>
      </c>
      <c r="B353" s="17">
        <v>-13544422.550000001</v>
      </c>
      <c r="C353" s="16">
        <v>-1.72E-2</v>
      </c>
    </row>
    <row r="354" spans="1:3">
      <c r="A354" s="14" t="s">
        <v>334</v>
      </c>
      <c r="B354" s="17">
        <v>1072870.73</v>
      </c>
      <c r="C354" s="16">
        <v>1.4E-3</v>
      </c>
    </row>
    <row r="355" spans="1:3">
      <c r="A355" s="14" t="s">
        <v>335</v>
      </c>
      <c r="B355" s="17">
        <v>169518.1</v>
      </c>
      <c r="C355" s="16">
        <v>2.0000000000000001E-4</v>
      </c>
    </row>
    <row r="357" spans="1:3">
      <c r="B357" s="13" t="s">
        <v>17</v>
      </c>
    </row>
    <row r="358" spans="1:3">
      <c r="B358" s="13" t="s">
        <v>18</v>
      </c>
    </row>
    <row r="359" spans="1:3">
      <c r="B359" s="14" t="s">
        <v>19</v>
      </c>
      <c r="C359" s="15">
        <v>241335</v>
      </c>
    </row>
    <row r="360" spans="1:3">
      <c r="A360" s="14" t="s">
        <v>336</v>
      </c>
      <c r="B360" s="17">
        <v>674141.25</v>
      </c>
      <c r="C360" s="16">
        <v>8.9999999999999998E-4</v>
      </c>
    </row>
    <row r="361" spans="1:3">
      <c r="A361" s="14" t="s">
        <v>337</v>
      </c>
      <c r="B361" s="14">
        <v>-958.25</v>
      </c>
      <c r="C361" s="16">
        <v>0</v>
      </c>
    </row>
    <row r="362" spans="1:3">
      <c r="A362" s="14" t="s">
        <v>338</v>
      </c>
      <c r="B362" s="17">
        <v>298117.71000000002</v>
      </c>
      <c r="C362" s="16">
        <v>4.0000000000000002E-4</v>
      </c>
    </row>
    <row r="363" spans="1:3">
      <c r="A363" s="14" t="s">
        <v>339</v>
      </c>
      <c r="B363" s="17">
        <v>-21051.5</v>
      </c>
      <c r="C363" s="16">
        <v>0</v>
      </c>
    </row>
    <row r="364" spans="1:3">
      <c r="A364" s="14" t="s">
        <v>340</v>
      </c>
      <c r="B364" s="17">
        <v>587927.5</v>
      </c>
      <c r="C364" s="16">
        <v>6.9999999999999999E-4</v>
      </c>
    </row>
    <row r="365" spans="1:3">
      <c r="A365" s="14" t="s">
        <v>341</v>
      </c>
      <c r="B365" s="17">
        <v>534964.51</v>
      </c>
      <c r="C365" s="16">
        <v>6.9999999999999999E-4</v>
      </c>
    </row>
    <row r="366" spans="1:3">
      <c r="A366" s="14" t="s">
        <v>342</v>
      </c>
      <c r="B366" s="17">
        <v>134630</v>
      </c>
      <c r="C366" s="16">
        <v>2.0000000000000001E-4</v>
      </c>
    </row>
    <row r="367" spans="1:3">
      <c r="A367" s="14" t="s">
        <v>343</v>
      </c>
      <c r="B367" s="17">
        <v>1450</v>
      </c>
      <c r="C367" s="16">
        <v>0</v>
      </c>
    </row>
    <row r="368" spans="1:3">
      <c r="A368" s="14" t="s">
        <v>344</v>
      </c>
      <c r="B368" s="17">
        <v>20409</v>
      </c>
      <c r="C368" s="16">
        <v>0</v>
      </c>
    </row>
    <row r="369" spans="1:3">
      <c r="A369" s="14" t="s">
        <v>345</v>
      </c>
      <c r="B369" s="17">
        <v>-124345.83</v>
      </c>
      <c r="C369" s="16">
        <v>-2.0000000000000001E-4</v>
      </c>
    </row>
    <row r="370" spans="1:3">
      <c r="A370" s="14" t="s">
        <v>346</v>
      </c>
      <c r="B370" s="17">
        <v>85264.54</v>
      </c>
      <c r="C370" s="16">
        <v>1E-4</v>
      </c>
    </row>
    <row r="371" spans="1:3">
      <c r="A371" s="14" t="s">
        <v>304</v>
      </c>
      <c r="B371" s="17">
        <v>-157590</v>
      </c>
      <c r="C371" s="16">
        <v>-2.0000000000000001E-4</v>
      </c>
    </row>
    <row r="372" spans="1:3">
      <c r="A372" s="14" t="s">
        <v>347</v>
      </c>
      <c r="B372" s="17">
        <v>374770.25</v>
      </c>
      <c r="C372" s="16">
        <v>5.0000000000000001E-4</v>
      </c>
    </row>
    <row r="373" spans="1:3">
      <c r="A373" s="14" t="s">
        <v>348</v>
      </c>
      <c r="B373" s="17">
        <v>-1431282</v>
      </c>
      <c r="C373" s="16">
        <v>-1.8E-3</v>
      </c>
    </row>
    <row r="374" spans="1:3">
      <c r="A374" s="14" t="s">
        <v>349</v>
      </c>
      <c r="B374" s="17">
        <v>-28830</v>
      </c>
      <c r="C374" s="16">
        <v>0</v>
      </c>
    </row>
    <row r="375" spans="1:3">
      <c r="A375" s="14" t="s">
        <v>350</v>
      </c>
      <c r="B375" s="17">
        <v>550228</v>
      </c>
      <c r="C375" s="16">
        <v>6.9999999999999999E-4</v>
      </c>
    </row>
    <row r="376" spans="1:3">
      <c r="A376" s="14" t="s">
        <v>351</v>
      </c>
      <c r="B376" s="17">
        <v>2659867.75</v>
      </c>
      <c r="C376" s="16">
        <v>3.3999999999999998E-3</v>
      </c>
    </row>
    <row r="377" spans="1:3">
      <c r="A377" s="14" t="s">
        <v>352</v>
      </c>
      <c r="B377" s="17">
        <v>2634632.79</v>
      </c>
      <c r="C377" s="16">
        <v>3.3999999999999998E-3</v>
      </c>
    </row>
    <row r="378" spans="1:3">
      <c r="A378" s="14" t="s">
        <v>353</v>
      </c>
      <c r="B378" s="17">
        <v>1430879.78</v>
      </c>
      <c r="C378" s="16">
        <v>1.8E-3</v>
      </c>
    </row>
    <row r="379" spans="1:3">
      <c r="A379" s="14" t="s">
        <v>354</v>
      </c>
      <c r="B379" s="14">
        <v>0</v>
      </c>
      <c r="C379" s="16">
        <v>0</v>
      </c>
    </row>
    <row r="380" spans="1:3">
      <c r="A380" s="14" t="s">
        <v>355</v>
      </c>
      <c r="B380" s="17">
        <v>-123346472.93000001</v>
      </c>
      <c r="C380" s="16">
        <v>-0.15690000000000001</v>
      </c>
    </row>
    <row r="381" spans="1:3">
      <c r="A381" s="14" t="s">
        <v>356</v>
      </c>
      <c r="B381" s="17">
        <v>759510.5</v>
      </c>
      <c r="C381" s="16">
        <v>1E-3</v>
      </c>
    </row>
    <row r="382" spans="1:3">
      <c r="A382" s="14" t="s">
        <v>357</v>
      </c>
      <c r="B382" s="17">
        <v>5427208</v>
      </c>
      <c r="C382" s="16">
        <v>6.8999999999999999E-3</v>
      </c>
    </row>
    <row r="383" spans="1:3">
      <c r="A383" s="14" t="s">
        <v>358</v>
      </c>
      <c r="B383" s="17">
        <v>785890.25</v>
      </c>
      <c r="C383" s="16">
        <v>1E-3</v>
      </c>
    </row>
    <row r="384" spans="1:3">
      <c r="A384" s="14" t="s">
        <v>359</v>
      </c>
      <c r="B384" s="17">
        <v>25465227.5</v>
      </c>
      <c r="C384" s="16">
        <v>3.2399999999999998E-2</v>
      </c>
    </row>
    <row r="385" spans="1:3">
      <c r="A385" s="14" t="s">
        <v>360</v>
      </c>
      <c r="B385" s="17">
        <v>712217.53</v>
      </c>
      <c r="C385" s="16">
        <v>8.9999999999999998E-4</v>
      </c>
    </row>
    <row r="386" spans="1:3">
      <c r="A386" s="14" t="s">
        <v>361</v>
      </c>
      <c r="B386" s="17">
        <v>19468128.300000001</v>
      </c>
      <c r="C386" s="16">
        <v>2.4799999999999999E-2</v>
      </c>
    </row>
    <row r="387" spans="1:3">
      <c r="A387" s="14" t="s">
        <v>362</v>
      </c>
      <c r="B387" s="17">
        <v>6575040.75</v>
      </c>
      <c r="C387" s="16">
        <v>8.3999999999999995E-3</v>
      </c>
    </row>
    <row r="388" spans="1:3">
      <c r="A388" s="14" t="s">
        <v>363</v>
      </c>
      <c r="B388" s="17">
        <v>9328000</v>
      </c>
      <c r="C388" s="16">
        <v>1.1900000000000001E-2</v>
      </c>
    </row>
    <row r="389" spans="1:3">
      <c r="A389" s="14" t="s">
        <v>364</v>
      </c>
      <c r="B389" s="17">
        <v>-28350461.93</v>
      </c>
      <c r="C389" s="16">
        <v>-3.61E-2</v>
      </c>
    </row>
    <row r="390" spans="1:3">
      <c r="A390" s="14" t="s">
        <v>365</v>
      </c>
      <c r="B390" s="17">
        <v>9927</v>
      </c>
      <c r="C390" s="16">
        <v>0</v>
      </c>
    </row>
    <row r="391" spans="1:3">
      <c r="A391" s="14" t="s">
        <v>366</v>
      </c>
      <c r="B391" s="17">
        <v>-51319189.310000002</v>
      </c>
      <c r="C391" s="16">
        <v>-6.5299999999999997E-2</v>
      </c>
    </row>
    <row r="392" spans="1:3">
      <c r="A392" s="14" t="s">
        <v>367</v>
      </c>
      <c r="B392" s="17">
        <v>-114242034.48999999</v>
      </c>
      <c r="C392" s="16">
        <v>-0.14530000000000001</v>
      </c>
    </row>
    <row r="393" spans="1:3">
      <c r="A393" s="14" t="s">
        <v>368</v>
      </c>
      <c r="B393" s="17">
        <v>-9232208.5</v>
      </c>
      <c r="C393" s="16">
        <v>-1.17E-2</v>
      </c>
    </row>
    <row r="394" spans="1:3">
      <c r="A394" s="14" t="s">
        <v>369</v>
      </c>
      <c r="B394" s="17">
        <v>19210186.100000001</v>
      </c>
      <c r="C394" s="16">
        <v>2.4400000000000002E-2</v>
      </c>
    </row>
    <row r="395" spans="1:3">
      <c r="A395" s="14" t="s">
        <v>370</v>
      </c>
      <c r="B395" s="17">
        <v>19868991.25</v>
      </c>
      <c r="C395" s="16">
        <v>2.53E-2</v>
      </c>
    </row>
    <row r="396" spans="1:3">
      <c r="A396" s="14" t="s">
        <v>371</v>
      </c>
      <c r="B396" s="17">
        <v>20754736.850000001</v>
      </c>
      <c r="C396" s="16">
        <v>2.64E-2</v>
      </c>
    </row>
    <row r="397" spans="1:3">
      <c r="A397" s="14" t="s">
        <v>372</v>
      </c>
      <c r="B397" s="17">
        <v>5561936.3700000001</v>
      </c>
      <c r="C397" s="16">
        <v>7.1000000000000004E-3</v>
      </c>
    </row>
    <row r="398" spans="1:3">
      <c r="A398" s="14" t="s">
        <v>373</v>
      </c>
      <c r="B398" s="17">
        <v>7919273.3600000003</v>
      </c>
      <c r="C398" s="16">
        <v>1.01E-2</v>
      </c>
    </row>
    <row r="399" spans="1:3">
      <c r="A399" s="14" t="s">
        <v>374</v>
      </c>
      <c r="B399" s="17">
        <v>-151680</v>
      </c>
      <c r="C399" s="16">
        <v>-2.0000000000000001E-4</v>
      </c>
    </row>
    <row r="400" spans="1:3">
      <c r="A400" s="14" t="s">
        <v>375</v>
      </c>
      <c r="B400" s="17">
        <v>-77294.16</v>
      </c>
      <c r="C400" s="16">
        <v>-1E-4</v>
      </c>
    </row>
    <row r="401" spans="1:3">
      <c r="A401" s="14" t="s">
        <v>376</v>
      </c>
      <c r="B401" s="17">
        <v>-8588.24</v>
      </c>
      <c r="C401" s="16">
        <v>0</v>
      </c>
    </row>
    <row r="402" spans="1:3">
      <c r="A402" s="14" t="s">
        <v>377</v>
      </c>
      <c r="B402" s="17">
        <v>-23020710.09</v>
      </c>
      <c r="C402" s="16">
        <v>-2.93E-2</v>
      </c>
    </row>
    <row r="403" spans="1:3">
      <c r="A403" s="14" t="s">
        <v>378</v>
      </c>
      <c r="B403" s="17">
        <v>-2557856.6800000002</v>
      </c>
      <c r="C403" s="16">
        <v>-3.3E-3</v>
      </c>
    </row>
    <row r="404" spans="1:3">
      <c r="A404" s="14" t="s">
        <v>379</v>
      </c>
      <c r="B404" s="17">
        <v>-11274557.800000001</v>
      </c>
      <c r="C404" s="16">
        <v>-1.43E-2</v>
      </c>
    </row>
    <row r="405" spans="1:3">
      <c r="A405" s="14" t="s">
        <v>380</v>
      </c>
      <c r="B405" s="17">
        <v>-1344164.2</v>
      </c>
      <c r="C405" s="16">
        <v>-1.6999999999999999E-3</v>
      </c>
    </row>
    <row r="406" spans="1:3">
      <c r="A406" s="14" t="s">
        <v>381</v>
      </c>
      <c r="B406" s="17">
        <v>-23394324.600000001</v>
      </c>
      <c r="C406" s="16">
        <v>-2.98E-2</v>
      </c>
    </row>
    <row r="407" spans="1:3">
      <c r="A407" s="14" t="s">
        <v>382</v>
      </c>
      <c r="B407" s="17">
        <v>-2648099.4</v>
      </c>
      <c r="C407" s="16">
        <v>-3.3999999999999998E-3</v>
      </c>
    </row>
    <row r="408" spans="1:3">
      <c r="A408" s="14" t="s">
        <v>383</v>
      </c>
      <c r="B408" s="17">
        <v>-8329931</v>
      </c>
      <c r="C408" s="16">
        <v>-1.06E-2</v>
      </c>
    </row>
    <row r="409" spans="1:3">
      <c r="A409" s="14" t="s">
        <v>384</v>
      </c>
      <c r="B409" s="17">
        <v>-3406826.51</v>
      </c>
      <c r="C409" s="16">
        <v>-4.3E-3</v>
      </c>
    </row>
    <row r="410" spans="1:3">
      <c r="A410" s="14" t="s">
        <v>385</v>
      </c>
      <c r="B410" s="17">
        <v>995219</v>
      </c>
      <c r="C410" s="16">
        <v>1.2999999999999999E-3</v>
      </c>
    </row>
    <row r="411" spans="1:3">
      <c r="A411" s="14" t="s">
        <v>386</v>
      </c>
      <c r="B411" s="17">
        <v>-6646475</v>
      </c>
      <c r="C411" s="16">
        <v>-8.5000000000000006E-3</v>
      </c>
    </row>
    <row r="412" spans="1:3">
      <c r="A412" s="14" t="s">
        <v>387</v>
      </c>
      <c r="B412" s="17">
        <v>-240620</v>
      </c>
      <c r="C412" s="16">
        <v>-2.9999999999999997E-4</v>
      </c>
    </row>
    <row r="413" spans="1:3">
      <c r="A413" s="14" t="s">
        <v>388</v>
      </c>
      <c r="B413" s="17">
        <v>-2872938.32</v>
      </c>
      <c r="C413" s="16">
        <v>-3.7000000000000002E-3</v>
      </c>
    </row>
    <row r="414" spans="1:3">
      <c r="A414" s="14" t="s">
        <v>389</v>
      </c>
      <c r="B414" s="17">
        <v>-4709923.3600000003</v>
      </c>
      <c r="C414" s="16">
        <v>-6.0000000000000001E-3</v>
      </c>
    </row>
    <row r="415" spans="1:3">
      <c r="A415" s="14" t="s">
        <v>390</v>
      </c>
      <c r="B415" s="17">
        <v>-490309</v>
      </c>
      <c r="C415" s="16">
        <v>-5.9999999999999995E-4</v>
      </c>
    </row>
    <row r="417" spans="1:3">
      <c r="B417" s="13" t="s">
        <v>17</v>
      </c>
    </row>
    <row r="418" spans="1:3">
      <c r="B418" s="13" t="s">
        <v>18</v>
      </c>
    </row>
    <row r="419" spans="1:3">
      <c r="B419" s="14" t="s">
        <v>19</v>
      </c>
      <c r="C419" s="15">
        <v>241335</v>
      </c>
    </row>
    <row r="420" spans="1:3">
      <c r="A420" s="14" t="s">
        <v>391</v>
      </c>
      <c r="B420" s="17">
        <v>-2110641</v>
      </c>
      <c r="C420" s="16">
        <v>-2.7000000000000001E-3</v>
      </c>
    </row>
    <row r="421" spans="1:3">
      <c r="A421" s="14" t="s">
        <v>392</v>
      </c>
      <c r="B421" s="17">
        <v>-12597340.26</v>
      </c>
      <c r="C421" s="16">
        <v>-1.6E-2</v>
      </c>
    </row>
    <row r="422" spans="1:3">
      <c r="A422" s="14" t="s">
        <v>393</v>
      </c>
      <c r="B422" s="17">
        <v>-801130</v>
      </c>
      <c r="C422" s="16">
        <v>-1E-3</v>
      </c>
    </row>
    <row r="423" spans="1:3">
      <c r="A423" s="14" t="s">
        <v>394</v>
      </c>
      <c r="B423" s="17">
        <v>-26170997.100000001</v>
      </c>
      <c r="C423" s="16">
        <v>-3.3300000000000003E-2</v>
      </c>
    </row>
    <row r="424" spans="1:3">
      <c r="A424" s="14" t="s">
        <v>395</v>
      </c>
      <c r="B424" s="17">
        <v>-2818065.49</v>
      </c>
      <c r="C424" s="16">
        <v>-3.5999999999999999E-3</v>
      </c>
    </row>
    <row r="425" spans="1:3">
      <c r="A425" s="14" t="s">
        <v>396</v>
      </c>
      <c r="B425" s="17">
        <v>-20250</v>
      </c>
      <c r="C425" s="16">
        <v>0</v>
      </c>
    </row>
    <row r="426" spans="1:3">
      <c r="A426" s="14" t="s">
        <v>397</v>
      </c>
      <c r="B426" s="17">
        <v>3241765.51</v>
      </c>
      <c r="C426" s="16">
        <v>4.1000000000000003E-3</v>
      </c>
    </row>
    <row r="427" spans="1:3">
      <c r="A427" s="14" t="s">
        <v>398</v>
      </c>
      <c r="B427" s="17">
        <v>-4881.9799999999996</v>
      </c>
      <c r="C427" s="16">
        <v>0</v>
      </c>
    </row>
    <row r="428" spans="1:3">
      <c r="A428" s="14" t="s">
        <v>399</v>
      </c>
      <c r="B428" s="17">
        <v>1042</v>
      </c>
      <c r="C428" s="16">
        <v>0</v>
      </c>
    </row>
    <row r="429" spans="1:3">
      <c r="A429" s="14" t="s">
        <v>400</v>
      </c>
      <c r="B429" s="17">
        <v>13561097.43</v>
      </c>
      <c r="C429" s="16">
        <v>1.72E-2</v>
      </c>
    </row>
    <row r="430" spans="1:3">
      <c r="A430" s="14" t="s">
        <v>401</v>
      </c>
      <c r="B430" s="17">
        <v>1396350</v>
      </c>
      <c r="C430" s="16">
        <v>1.8E-3</v>
      </c>
    </row>
    <row r="431" spans="1:3">
      <c r="A431" s="14" t="s">
        <v>402</v>
      </c>
      <c r="B431" s="17">
        <v>77000000</v>
      </c>
      <c r="C431" s="16">
        <v>9.7900000000000001E-2</v>
      </c>
    </row>
    <row r="432" spans="1:3">
      <c r="A432" s="14" t="s">
        <v>403</v>
      </c>
      <c r="B432" s="17">
        <v>39423.9</v>
      </c>
      <c r="C432" s="16">
        <v>1E-4</v>
      </c>
    </row>
    <row r="433" spans="1:3">
      <c r="A433" s="14" t="s">
        <v>404</v>
      </c>
      <c r="B433" s="17">
        <v>12080</v>
      </c>
      <c r="C433" s="16">
        <v>0</v>
      </c>
    </row>
    <row r="434" spans="1:3">
      <c r="A434" s="14" t="s">
        <v>405</v>
      </c>
      <c r="B434" s="17">
        <v>81570</v>
      </c>
      <c r="C434" s="16">
        <v>1E-4</v>
      </c>
    </row>
    <row r="435" spans="1:3">
      <c r="A435" s="14" t="s">
        <v>406</v>
      </c>
      <c r="B435" s="17">
        <v>2304742.63</v>
      </c>
      <c r="C435" s="16">
        <v>2.8999999999999998E-3</v>
      </c>
    </row>
    <row r="436" spans="1:3">
      <c r="A436" s="14" t="s">
        <v>407</v>
      </c>
      <c r="B436" s="14">
        <v>-967.01</v>
      </c>
      <c r="C436" s="16">
        <v>0</v>
      </c>
    </row>
    <row r="437" spans="1:3">
      <c r="A437" s="14" t="s">
        <v>408</v>
      </c>
      <c r="B437" s="17">
        <v>14378982.460000001</v>
      </c>
      <c r="C437" s="16">
        <v>1.83E-2</v>
      </c>
    </row>
    <row r="438" spans="1:3">
      <c r="A438" s="14" t="s">
        <v>409</v>
      </c>
      <c r="B438" s="17">
        <v>400000</v>
      </c>
      <c r="C438" s="16">
        <v>5.0000000000000001E-4</v>
      </c>
    </row>
    <row r="439" spans="1:3">
      <c r="A439" s="14" t="s">
        <v>410</v>
      </c>
      <c r="B439" s="17">
        <v>189912017.09</v>
      </c>
      <c r="C439" s="16">
        <v>0.24149999999999999</v>
      </c>
    </row>
    <row r="440" spans="1:3">
      <c r="A440" s="14" t="s">
        <v>411</v>
      </c>
      <c r="B440" s="17">
        <v>142700</v>
      </c>
      <c r="C440" s="16">
        <v>2.0000000000000001E-4</v>
      </c>
    </row>
    <row r="441" spans="1:3">
      <c r="A441" s="14" t="s">
        <v>412</v>
      </c>
      <c r="B441" s="17">
        <v>689065.07</v>
      </c>
      <c r="C441" s="16">
        <v>8.9999999999999998E-4</v>
      </c>
    </row>
    <row r="442" spans="1:3">
      <c r="A442" s="14" t="s">
        <v>413</v>
      </c>
      <c r="B442" s="17">
        <v>1081350</v>
      </c>
      <c r="C442" s="16">
        <v>1.4E-3</v>
      </c>
    </row>
    <row r="443" spans="1:3">
      <c r="A443" s="14" t="s">
        <v>414</v>
      </c>
      <c r="B443" s="17">
        <v>-167691521.71000001</v>
      </c>
      <c r="C443" s="16">
        <v>-0.21329999999999999</v>
      </c>
    </row>
    <row r="444" spans="1:3">
      <c r="A444" s="14" t="s">
        <v>415</v>
      </c>
      <c r="B444" s="17">
        <v>-18632391.289999999</v>
      </c>
      <c r="C444" s="16">
        <v>-2.3699999999999999E-2</v>
      </c>
    </row>
    <row r="445" spans="1:3">
      <c r="A445" s="14" t="s">
        <v>416</v>
      </c>
      <c r="B445" s="17">
        <v>-120000</v>
      </c>
      <c r="C445" s="16">
        <v>-2.0000000000000001E-4</v>
      </c>
    </row>
    <row r="446" spans="1:3">
      <c r="A446" s="14" t="s">
        <v>417</v>
      </c>
      <c r="B446" s="17">
        <v>-12416532.26</v>
      </c>
      <c r="C446" s="16">
        <v>-1.5800000000000002E-2</v>
      </c>
    </row>
    <row r="447" spans="1:3">
      <c r="A447" s="14" t="s">
        <v>418</v>
      </c>
      <c r="B447" s="17">
        <v>-1523146.67</v>
      </c>
      <c r="C447" s="16">
        <v>-1.9E-3</v>
      </c>
    </row>
    <row r="448" spans="1:3">
      <c r="A448" s="14" t="s">
        <v>419</v>
      </c>
      <c r="B448" s="17">
        <v>237724048.19</v>
      </c>
      <c r="C448" s="16">
        <v>0.30230000000000001</v>
      </c>
    </row>
    <row r="449" spans="1:4">
      <c r="A449" s="14" t="s">
        <v>420</v>
      </c>
      <c r="B449" s="17">
        <v>-8703.07</v>
      </c>
      <c r="C449" s="16">
        <v>0</v>
      </c>
    </row>
    <row r="450" spans="1:4">
      <c r="B450" s="14" t="s">
        <v>195</v>
      </c>
      <c r="C450" s="18">
        <v>165503675.09999999</v>
      </c>
      <c r="D450" s="19">
        <v>0.21049999999999999</v>
      </c>
    </row>
    <row r="451" spans="1:4">
      <c r="A451" s="14" t="s">
        <v>421</v>
      </c>
    </row>
    <row r="452" spans="1:4">
      <c r="A452" s="14" t="s">
        <v>422</v>
      </c>
      <c r="B452" s="17">
        <v>4689296.84</v>
      </c>
      <c r="C452" s="16">
        <v>6.0000000000000001E-3</v>
      </c>
    </row>
    <row r="453" spans="1:4">
      <c r="A453" s="14" t="s">
        <v>423</v>
      </c>
      <c r="B453" s="17">
        <v>1116672.25</v>
      </c>
      <c r="C453" s="16">
        <v>1.4E-3</v>
      </c>
    </row>
    <row r="454" spans="1:4">
      <c r="A454" s="14" t="s">
        <v>424</v>
      </c>
      <c r="B454" s="17">
        <v>133545881.61</v>
      </c>
      <c r="C454" s="16">
        <v>0.16980000000000001</v>
      </c>
    </row>
    <row r="455" spans="1:4">
      <c r="B455" s="14" t="s">
        <v>421</v>
      </c>
      <c r="C455" s="18">
        <v>139351850.69999999</v>
      </c>
      <c r="D455" s="19">
        <v>0.1772</v>
      </c>
    </row>
    <row r="456" spans="1:4">
      <c r="A456" s="14" t="s">
        <v>425</v>
      </c>
    </row>
    <row r="457" spans="1:4">
      <c r="A457" s="14" t="s">
        <v>426</v>
      </c>
      <c r="B457" s="17">
        <v>394152517.08999997</v>
      </c>
      <c r="C457" s="16">
        <v>0.50129999999999997</v>
      </c>
    </row>
    <row r="458" spans="1:4">
      <c r="B458" s="14" t="s">
        <v>425</v>
      </c>
      <c r="C458" s="18">
        <v>394152517.08999997</v>
      </c>
      <c r="D458" s="19">
        <v>0.50129999999999997</v>
      </c>
    </row>
    <row r="459" spans="1:4">
      <c r="B459" s="14" t="s">
        <v>427</v>
      </c>
      <c r="C459" s="18">
        <v>699008042.88999999</v>
      </c>
      <c r="D459" s="19">
        <v>0.88900000000000001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D431"/>
  <sheetViews>
    <sheetView workbookViewId="0">
      <selection activeCell="A183" sqref="A183"/>
    </sheetView>
  </sheetViews>
  <sheetFormatPr defaultRowHeight="14.25"/>
  <cols>
    <col min="1" max="1" width="56.75" bestFit="1" customWidth="1"/>
    <col min="2" max="2" width="27.75" bestFit="1" customWidth="1"/>
    <col min="3" max="3" width="13.5" bestFit="1" customWidth="1"/>
  </cols>
  <sheetData>
    <row r="1" spans="1:4">
      <c r="A1" s="13" t="s">
        <v>17</v>
      </c>
    </row>
    <row r="2" spans="1:4">
      <c r="B2" s="13" t="s">
        <v>18</v>
      </c>
    </row>
    <row r="3" spans="1:4">
      <c r="B3" s="14" t="s">
        <v>19</v>
      </c>
      <c r="C3" s="15">
        <v>241700</v>
      </c>
    </row>
    <row r="4" spans="1:4">
      <c r="A4" s="14" t="s">
        <v>20</v>
      </c>
    </row>
    <row r="5" spans="1:4">
      <c r="A5" s="14" t="s">
        <v>21</v>
      </c>
      <c r="B5" s="14">
        <v>217</v>
      </c>
      <c r="C5" s="16">
        <v>0</v>
      </c>
    </row>
    <row r="6" spans="1:4">
      <c r="A6" s="14" t="s">
        <v>22</v>
      </c>
      <c r="B6" s="17">
        <v>11938115.16</v>
      </c>
      <c r="C6" s="16">
        <v>1.4200000000000001E-2</v>
      </c>
    </row>
    <row r="7" spans="1:4">
      <c r="A7" s="14" t="s">
        <v>23</v>
      </c>
      <c r="B7" s="14">
        <v>0</v>
      </c>
      <c r="C7" s="16">
        <v>0</v>
      </c>
    </row>
    <row r="8" spans="1:4">
      <c r="A8" s="14" t="s">
        <v>25</v>
      </c>
      <c r="B8" s="17">
        <v>28038194.210000001</v>
      </c>
      <c r="C8" s="16">
        <v>3.3300000000000003E-2</v>
      </c>
    </row>
    <row r="9" spans="1:4">
      <c r="A9" s="14" t="s">
        <v>26</v>
      </c>
      <c r="B9" s="17">
        <v>8098592.6200000001</v>
      </c>
      <c r="C9" s="16">
        <v>9.5999999999999992E-3</v>
      </c>
    </row>
    <row r="10" spans="1:4">
      <c r="A10" s="14" t="s">
        <v>28</v>
      </c>
      <c r="B10" s="17">
        <v>658510</v>
      </c>
      <c r="C10" s="16">
        <v>8.0000000000000004E-4</v>
      </c>
    </row>
    <row r="11" spans="1:4">
      <c r="A11" s="14" t="s">
        <v>29</v>
      </c>
      <c r="B11" s="17">
        <v>8800275.7300000004</v>
      </c>
      <c r="C11" s="16">
        <v>1.04E-2</v>
      </c>
    </row>
    <row r="12" spans="1:4">
      <c r="B12" s="14" t="s">
        <v>20</v>
      </c>
      <c r="C12" s="18">
        <v>57533904.719999999</v>
      </c>
      <c r="D12" s="19">
        <v>6.83E-2</v>
      </c>
    </row>
    <row r="13" spans="1:4">
      <c r="A13" s="14" t="s">
        <v>30</v>
      </c>
    </row>
    <row r="14" spans="1:4">
      <c r="A14" s="14" t="s">
        <v>32</v>
      </c>
      <c r="B14" s="17">
        <v>257849.7</v>
      </c>
      <c r="C14" s="16">
        <v>2.9999999999999997E-4</v>
      </c>
    </row>
    <row r="15" spans="1:4">
      <c r="A15" s="14" t="s">
        <v>35</v>
      </c>
      <c r="B15" s="17">
        <v>459180.79999999999</v>
      </c>
      <c r="C15" s="16">
        <v>5.0000000000000001E-4</v>
      </c>
    </row>
    <row r="16" spans="1:4">
      <c r="A16" s="14" t="s">
        <v>44</v>
      </c>
      <c r="B16" s="17">
        <v>54320.5</v>
      </c>
      <c r="C16" s="16">
        <v>1E-4</v>
      </c>
    </row>
    <row r="17" spans="1:3">
      <c r="A17" s="14" t="s">
        <v>38</v>
      </c>
      <c r="B17" s="17">
        <v>91610</v>
      </c>
      <c r="C17" s="16">
        <v>1E-4</v>
      </c>
    </row>
    <row r="18" spans="1:3">
      <c r="A18" s="14" t="s">
        <v>39</v>
      </c>
      <c r="B18" s="17">
        <v>824300</v>
      </c>
      <c r="C18" s="16">
        <v>1E-3</v>
      </c>
    </row>
    <row r="19" spans="1:3">
      <c r="A19" s="14" t="s">
        <v>40</v>
      </c>
      <c r="B19" s="17">
        <v>8125573.9500000002</v>
      </c>
      <c r="C19" s="16">
        <v>9.5999999999999992E-3</v>
      </c>
    </row>
    <row r="20" spans="1:3">
      <c r="A20" s="14" t="s">
        <v>33</v>
      </c>
      <c r="B20" s="17">
        <v>3651870.79</v>
      </c>
      <c r="C20" s="16">
        <v>4.3E-3</v>
      </c>
    </row>
    <row r="21" spans="1:3">
      <c r="A21" s="14" t="s">
        <v>42</v>
      </c>
      <c r="B21" s="17">
        <v>94630.25</v>
      </c>
      <c r="C21" s="16">
        <v>1E-4</v>
      </c>
    </row>
    <row r="22" spans="1:3">
      <c r="A22" s="14" t="s">
        <v>43</v>
      </c>
      <c r="B22" s="17">
        <v>222329.75</v>
      </c>
      <c r="C22" s="16">
        <v>2.9999999999999997E-4</v>
      </c>
    </row>
    <row r="23" spans="1:3">
      <c r="A23" s="14" t="s">
        <v>37</v>
      </c>
      <c r="B23" s="17">
        <v>628622.94999999995</v>
      </c>
      <c r="C23" s="16">
        <v>6.9999999999999999E-4</v>
      </c>
    </row>
    <row r="24" spans="1:3">
      <c r="A24" s="14" t="s">
        <v>45</v>
      </c>
      <c r="B24" s="17">
        <v>1053739.51</v>
      </c>
      <c r="C24" s="16">
        <v>1.2999999999999999E-3</v>
      </c>
    </row>
    <row r="25" spans="1:3">
      <c r="A25" s="14" t="s">
        <v>51</v>
      </c>
      <c r="B25" s="17">
        <v>323117.25</v>
      </c>
      <c r="C25" s="16">
        <v>4.0000000000000002E-4</v>
      </c>
    </row>
    <row r="26" spans="1:3">
      <c r="A26" s="14" t="s">
        <v>34</v>
      </c>
      <c r="B26" s="17">
        <v>150296.5</v>
      </c>
      <c r="C26" s="16">
        <v>2.0000000000000001E-4</v>
      </c>
    </row>
    <row r="27" spans="1:3">
      <c r="A27" s="14" t="s">
        <v>48</v>
      </c>
      <c r="B27" s="14">
        <v>0</v>
      </c>
      <c r="C27" s="16">
        <v>0</v>
      </c>
    </row>
    <row r="28" spans="1:3">
      <c r="A28" s="14" t="s">
        <v>41</v>
      </c>
      <c r="B28" s="17">
        <v>62402.5</v>
      </c>
      <c r="C28" s="16">
        <v>1E-4</v>
      </c>
    </row>
    <row r="29" spans="1:3">
      <c r="A29" s="14" t="s">
        <v>54</v>
      </c>
      <c r="B29" s="17">
        <v>442407.04</v>
      </c>
      <c r="C29" s="16">
        <v>5.0000000000000001E-4</v>
      </c>
    </row>
    <row r="30" spans="1:3">
      <c r="A30" s="14" t="s">
        <v>49</v>
      </c>
      <c r="B30" s="17">
        <v>193847.25</v>
      </c>
      <c r="C30" s="16">
        <v>2.0000000000000001E-4</v>
      </c>
    </row>
    <row r="31" spans="1:3">
      <c r="A31" s="14" t="s">
        <v>50</v>
      </c>
      <c r="B31" s="17">
        <v>224509.5</v>
      </c>
      <c r="C31" s="16">
        <v>2.9999999999999997E-4</v>
      </c>
    </row>
    <row r="32" spans="1:3">
      <c r="A32" s="14" t="s">
        <v>47</v>
      </c>
      <c r="B32" s="17">
        <v>1686054.75</v>
      </c>
      <c r="C32" s="16">
        <v>2E-3</v>
      </c>
    </row>
    <row r="33" spans="1:3">
      <c r="A33" s="14" t="s">
        <v>71</v>
      </c>
      <c r="B33" s="14">
        <v>0</v>
      </c>
      <c r="C33" s="16">
        <v>0</v>
      </c>
    </row>
    <row r="34" spans="1:3">
      <c r="A34" s="14" t="s">
        <v>428</v>
      </c>
      <c r="B34" s="17">
        <v>3645416.94</v>
      </c>
      <c r="C34" s="16">
        <v>4.3E-3</v>
      </c>
    </row>
    <row r="35" spans="1:3">
      <c r="A35" s="14" t="s">
        <v>429</v>
      </c>
      <c r="B35" s="14">
        <v>0</v>
      </c>
      <c r="C35" s="16">
        <v>0</v>
      </c>
    </row>
    <row r="36" spans="1:3">
      <c r="A36" s="14" t="s">
        <v>59</v>
      </c>
      <c r="B36" s="17">
        <v>4234010</v>
      </c>
      <c r="C36" s="16">
        <v>5.0000000000000001E-3</v>
      </c>
    </row>
    <row r="37" spans="1:3">
      <c r="A37" s="14" t="s">
        <v>52</v>
      </c>
      <c r="B37" s="17">
        <v>177580</v>
      </c>
      <c r="C37" s="16">
        <v>2.0000000000000001E-4</v>
      </c>
    </row>
    <row r="38" spans="1:3">
      <c r="A38" s="14" t="s">
        <v>36</v>
      </c>
      <c r="B38" s="17">
        <v>618472</v>
      </c>
      <c r="C38" s="16">
        <v>6.9999999999999999E-4</v>
      </c>
    </row>
    <row r="39" spans="1:3">
      <c r="A39" s="14" t="s">
        <v>67</v>
      </c>
      <c r="B39" s="14">
        <v>0</v>
      </c>
      <c r="C39" s="16">
        <v>0</v>
      </c>
    </row>
    <row r="40" spans="1:3">
      <c r="A40" s="14" t="s">
        <v>70</v>
      </c>
      <c r="B40" s="17">
        <v>66846734.109999999</v>
      </c>
      <c r="C40" s="16">
        <v>7.9299999999999995E-2</v>
      </c>
    </row>
    <row r="41" spans="1:3">
      <c r="A41" s="14" t="s">
        <v>430</v>
      </c>
      <c r="B41" s="17">
        <v>360633.41</v>
      </c>
      <c r="C41" s="16">
        <v>4.0000000000000002E-4</v>
      </c>
    </row>
    <row r="42" spans="1:3">
      <c r="A42" s="14" t="s">
        <v>46</v>
      </c>
      <c r="B42" s="17">
        <v>2250000</v>
      </c>
      <c r="C42" s="16">
        <v>2.7000000000000001E-3</v>
      </c>
    </row>
    <row r="43" spans="1:3">
      <c r="A43" s="14" t="s">
        <v>62</v>
      </c>
      <c r="B43" s="14">
        <v>0</v>
      </c>
      <c r="C43" s="16">
        <v>0</v>
      </c>
    </row>
    <row r="44" spans="1:3">
      <c r="A44" s="14" t="s">
        <v>66</v>
      </c>
      <c r="B44" s="14">
        <v>0</v>
      </c>
      <c r="C44" s="16">
        <v>0</v>
      </c>
    </row>
    <row r="45" spans="1:3">
      <c r="A45" s="14" t="s">
        <v>61</v>
      </c>
      <c r="B45" s="17">
        <v>642704.87</v>
      </c>
      <c r="C45" s="16">
        <v>8.0000000000000004E-4</v>
      </c>
    </row>
    <row r="46" spans="1:3">
      <c r="A46" s="14" t="s">
        <v>72</v>
      </c>
      <c r="B46" s="14">
        <v>0</v>
      </c>
      <c r="C46" s="16">
        <v>0</v>
      </c>
    </row>
    <row r="47" spans="1:3">
      <c r="A47" s="14" t="s">
        <v>64</v>
      </c>
      <c r="B47" s="14">
        <v>0</v>
      </c>
      <c r="C47" s="16">
        <v>0</v>
      </c>
    </row>
    <row r="48" spans="1:3">
      <c r="A48" s="14" t="s">
        <v>63</v>
      </c>
      <c r="B48" s="14">
        <v>0</v>
      </c>
      <c r="C48" s="16">
        <v>0</v>
      </c>
    </row>
    <row r="49" spans="1:4">
      <c r="A49" s="14" t="s">
        <v>53</v>
      </c>
      <c r="B49" s="17">
        <v>1860000</v>
      </c>
      <c r="C49" s="16">
        <v>2.2000000000000001E-3</v>
      </c>
    </row>
    <row r="50" spans="1:4">
      <c r="A50" s="14" t="s">
        <v>431</v>
      </c>
      <c r="B50" s="17">
        <v>3010388.77</v>
      </c>
      <c r="C50" s="16">
        <v>3.5999999999999999E-3</v>
      </c>
    </row>
    <row r="51" spans="1:4">
      <c r="B51" s="14" t="s">
        <v>30</v>
      </c>
      <c r="C51" s="18">
        <v>102192603.09</v>
      </c>
      <c r="D51" s="19">
        <v>0.12130000000000001</v>
      </c>
    </row>
    <row r="52" spans="1:4">
      <c r="A52" s="14" t="s">
        <v>73</v>
      </c>
    </row>
    <row r="53" spans="1:4">
      <c r="A53" s="14" t="s">
        <v>74</v>
      </c>
      <c r="B53" s="17">
        <v>1125350.97</v>
      </c>
      <c r="C53" s="16">
        <v>1.2999999999999999E-3</v>
      </c>
    </row>
    <row r="54" spans="1:4">
      <c r="B54" s="14" t="s">
        <v>73</v>
      </c>
      <c r="C54" s="18">
        <v>1125350.97</v>
      </c>
      <c r="D54" s="19">
        <v>1.2999999999999999E-3</v>
      </c>
    </row>
    <row r="55" spans="1:4">
      <c r="A55" s="14" t="s">
        <v>75</v>
      </c>
    </row>
    <row r="56" spans="1:4">
      <c r="A56" s="14" t="s">
        <v>87</v>
      </c>
      <c r="B56" s="17">
        <v>5140982.78</v>
      </c>
      <c r="C56" s="16">
        <v>6.1000000000000004E-3</v>
      </c>
    </row>
    <row r="57" spans="1:4">
      <c r="A57" s="14" t="s">
        <v>76</v>
      </c>
      <c r="B57" s="14">
        <v>0</v>
      </c>
      <c r="C57" s="16">
        <v>0</v>
      </c>
    </row>
    <row r="58" spans="1:4">
      <c r="A58" s="14" t="s">
        <v>79</v>
      </c>
      <c r="B58" s="17">
        <v>33210</v>
      </c>
      <c r="C58" s="16">
        <v>0</v>
      </c>
    </row>
    <row r="60" spans="1:4">
      <c r="B60" s="13" t="s">
        <v>17</v>
      </c>
    </row>
    <row r="61" spans="1:4">
      <c r="B61" s="13" t="s">
        <v>18</v>
      </c>
    </row>
    <row r="62" spans="1:4">
      <c r="B62" s="14" t="s">
        <v>19</v>
      </c>
      <c r="C62" s="15">
        <v>241700</v>
      </c>
    </row>
    <row r="63" spans="1:4">
      <c r="A63" s="14" t="s">
        <v>81</v>
      </c>
      <c r="B63" s="17">
        <v>137109.5</v>
      </c>
      <c r="C63" s="16">
        <v>2.0000000000000001E-4</v>
      </c>
    </row>
    <row r="64" spans="1:4">
      <c r="A64" s="14" t="s">
        <v>85</v>
      </c>
      <c r="B64" s="17">
        <v>134886.5</v>
      </c>
      <c r="C64" s="16">
        <v>2.0000000000000001E-4</v>
      </c>
    </row>
    <row r="65" spans="1:4">
      <c r="A65" s="14" t="s">
        <v>82</v>
      </c>
      <c r="B65" s="17">
        <v>66320</v>
      </c>
      <c r="C65" s="16">
        <v>1E-4</v>
      </c>
    </row>
    <row r="66" spans="1:4">
      <c r="A66" s="14" t="s">
        <v>78</v>
      </c>
      <c r="B66" s="14">
        <v>0</v>
      </c>
      <c r="C66" s="16">
        <v>0</v>
      </c>
    </row>
    <row r="67" spans="1:4">
      <c r="A67" s="14" t="s">
        <v>77</v>
      </c>
      <c r="B67" s="17">
        <v>148483</v>
      </c>
      <c r="C67" s="16">
        <v>2.0000000000000001E-4</v>
      </c>
    </row>
    <row r="68" spans="1:4">
      <c r="A68" s="14" t="s">
        <v>432</v>
      </c>
      <c r="B68" s="14">
        <v>0</v>
      </c>
      <c r="C68" s="16">
        <v>0</v>
      </c>
    </row>
    <row r="69" spans="1:4">
      <c r="A69" s="14" t="s">
        <v>91</v>
      </c>
      <c r="B69" s="17">
        <v>463914.87</v>
      </c>
      <c r="C69" s="16">
        <v>5.9999999999999995E-4</v>
      </c>
    </row>
    <row r="70" spans="1:4">
      <c r="A70" s="14" t="s">
        <v>90</v>
      </c>
      <c r="B70" s="17">
        <v>438466.78</v>
      </c>
      <c r="C70" s="16">
        <v>5.0000000000000001E-4</v>
      </c>
    </row>
    <row r="71" spans="1:4">
      <c r="A71" s="14" t="s">
        <v>83</v>
      </c>
      <c r="B71" s="17">
        <v>7343379.9000000004</v>
      </c>
      <c r="C71" s="16">
        <v>8.6999999999999994E-3</v>
      </c>
    </row>
    <row r="72" spans="1:4">
      <c r="A72" s="14" t="s">
        <v>88</v>
      </c>
      <c r="B72" s="17">
        <v>2760634.7</v>
      </c>
      <c r="C72" s="16">
        <v>3.3E-3</v>
      </c>
    </row>
    <row r="73" spans="1:4">
      <c r="A73" s="14" t="s">
        <v>89</v>
      </c>
      <c r="B73" s="17">
        <v>80880</v>
      </c>
      <c r="C73" s="16">
        <v>1E-4</v>
      </c>
    </row>
    <row r="74" spans="1:4">
      <c r="A74" s="14" t="s">
        <v>86</v>
      </c>
      <c r="B74" s="17">
        <v>11413.54</v>
      </c>
      <c r="C74" s="16">
        <v>0</v>
      </c>
    </row>
    <row r="75" spans="1:4">
      <c r="A75" s="14" t="s">
        <v>84</v>
      </c>
      <c r="B75" s="14">
        <v>0</v>
      </c>
      <c r="C75" s="16">
        <v>0</v>
      </c>
    </row>
    <row r="76" spans="1:4">
      <c r="B76" s="14" t="s">
        <v>75</v>
      </c>
      <c r="C76" s="18">
        <v>16759681.57</v>
      </c>
      <c r="D76" s="19">
        <v>1.9900000000000001E-2</v>
      </c>
    </row>
    <row r="77" spans="1:4">
      <c r="B77" s="14" t="s">
        <v>92</v>
      </c>
      <c r="C77" s="18">
        <v>177611540.34999999</v>
      </c>
      <c r="D77" s="19">
        <v>0.21079999999999999</v>
      </c>
    </row>
    <row r="78" spans="1:4">
      <c r="A78" s="14" t="s">
        <v>93</v>
      </c>
    </row>
    <row r="79" spans="1:4">
      <c r="A79" s="14" t="s">
        <v>95</v>
      </c>
      <c r="B79" s="17">
        <v>56386465.719999999</v>
      </c>
      <c r="C79" s="16">
        <v>6.6900000000000001E-2</v>
      </c>
    </row>
    <row r="80" spans="1:4">
      <c r="A80" s="14" t="s">
        <v>94</v>
      </c>
      <c r="B80" s="17">
        <v>-1329723.57</v>
      </c>
      <c r="C80" s="16">
        <v>-1.6000000000000001E-3</v>
      </c>
    </row>
    <row r="81" spans="1:4">
      <c r="A81" s="14" t="s">
        <v>96</v>
      </c>
      <c r="B81" s="17">
        <v>397358946.64999998</v>
      </c>
      <c r="C81" s="16">
        <v>0.47170000000000001</v>
      </c>
    </row>
    <row r="82" spans="1:4">
      <c r="A82" s="14" t="s">
        <v>97</v>
      </c>
      <c r="B82" s="17">
        <v>-27609935.84</v>
      </c>
      <c r="C82" s="16">
        <v>-3.2800000000000003E-2</v>
      </c>
    </row>
    <row r="83" spans="1:4">
      <c r="A83" s="14" t="s">
        <v>101</v>
      </c>
      <c r="B83" s="17">
        <v>4512000</v>
      </c>
      <c r="C83" s="16">
        <v>5.4000000000000003E-3</v>
      </c>
    </row>
    <row r="84" spans="1:4">
      <c r="A84" s="14" t="s">
        <v>103</v>
      </c>
      <c r="B84" s="17">
        <v>14386572.619999999</v>
      </c>
      <c r="C84" s="16">
        <v>1.7100000000000001E-2</v>
      </c>
    </row>
    <row r="85" spans="1:4">
      <c r="A85" s="14" t="s">
        <v>99</v>
      </c>
      <c r="B85" s="17">
        <v>-593709.91</v>
      </c>
      <c r="C85" s="16">
        <v>-6.9999999999999999E-4</v>
      </c>
    </row>
    <row r="86" spans="1:4">
      <c r="A86" s="14" t="s">
        <v>98</v>
      </c>
      <c r="B86" s="17">
        <v>-1588500</v>
      </c>
      <c r="C86" s="16">
        <v>-1.9E-3</v>
      </c>
    </row>
    <row r="87" spans="1:4">
      <c r="A87" s="14" t="s">
        <v>100</v>
      </c>
      <c r="B87" s="17">
        <v>-3423605.37</v>
      </c>
      <c r="C87" s="16">
        <v>-4.1000000000000003E-3</v>
      </c>
    </row>
    <row r="88" spans="1:4">
      <c r="A88" s="14" t="s">
        <v>102</v>
      </c>
      <c r="B88" s="17">
        <v>2435991</v>
      </c>
      <c r="C88" s="16">
        <v>2.8999999999999998E-3</v>
      </c>
    </row>
    <row r="89" spans="1:4">
      <c r="A89" s="14" t="s">
        <v>104</v>
      </c>
      <c r="B89" s="17">
        <v>358868044.97000003</v>
      </c>
      <c r="C89" s="16">
        <v>0.42599999999999999</v>
      </c>
    </row>
    <row r="90" spans="1:4">
      <c r="A90" s="14" t="s">
        <v>105</v>
      </c>
      <c r="B90" s="17">
        <v>-283181819.07999998</v>
      </c>
      <c r="C90" s="16">
        <v>-0.33610000000000001</v>
      </c>
    </row>
    <row r="91" spans="1:4">
      <c r="B91" s="14" t="s">
        <v>93</v>
      </c>
      <c r="C91" s="18">
        <v>516220727.19</v>
      </c>
      <c r="D91" s="19">
        <v>0.61280000000000001</v>
      </c>
    </row>
    <row r="92" spans="1:4">
      <c r="A92" s="14" t="s">
        <v>106</v>
      </c>
    </row>
    <row r="93" spans="1:4">
      <c r="A93" s="14" t="s">
        <v>108</v>
      </c>
      <c r="B93" s="17">
        <v>-276236.53000000003</v>
      </c>
      <c r="C93" s="16">
        <v>-2.9999999999999997E-4</v>
      </c>
    </row>
    <row r="94" spans="1:4">
      <c r="A94" s="14" t="s">
        <v>107</v>
      </c>
      <c r="B94" s="17">
        <v>952736.5</v>
      </c>
      <c r="C94" s="16">
        <v>1.1000000000000001E-3</v>
      </c>
    </row>
    <row r="95" spans="1:4">
      <c r="A95" s="14" t="s">
        <v>110</v>
      </c>
      <c r="B95" s="17">
        <v>-2089856.81</v>
      </c>
      <c r="C95" s="16">
        <v>-2.5000000000000001E-3</v>
      </c>
    </row>
    <row r="96" spans="1:4">
      <c r="A96" s="14" t="s">
        <v>109</v>
      </c>
      <c r="B96" s="17">
        <v>4565000</v>
      </c>
      <c r="C96" s="16">
        <v>5.4000000000000003E-3</v>
      </c>
    </row>
    <row r="97" spans="1:3">
      <c r="A97" s="14" t="s">
        <v>111</v>
      </c>
      <c r="B97" s="17">
        <v>3262209</v>
      </c>
      <c r="C97" s="16">
        <v>3.8999999999999998E-3</v>
      </c>
    </row>
    <row r="98" spans="1:3">
      <c r="A98" s="14" t="s">
        <v>112</v>
      </c>
      <c r="B98" s="17">
        <v>-2084711.38</v>
      </c>
      <c r="C98" s="16">
        <v>-2.5000000000000001E-3</v>
      </c>
    </row>
    <row r="99" spans="1:3">
      <c r="A99" s="14" t="s">
        <v>114</v>
      </c>
      <c r="B99" s="17">
        <v>270020</v>
      </c>
      <c r="C99" s="16">
        <v>2.9999999999999997E-4</v>
      </c>
    </row>
    <row r="100" spans="1:3">
      <c r="A100" s="14" t="s">
        <v>113</v>
      </c>
      <c r="B100" s="17">
        <v>-72764.72</v>
      </c>
      <c r="C100" s="16">
        <v>-1E-4</v>
      </c>
    </row>
    <row r="101" spans="1:3">
      <c r="A101" s="14" t="s">
        <v>115</v>
      </c>
      <c r="B101" s="17">
        <v>156205313</v>
      </c>
      <c r="C101" s="16">
        <v>0.18540000000000001</v>
      </c>
    </row>
    <row r="102" spans="1:3">
      <c r="A102" s="14" t="s">
        <v>116</v>
      </c>
      <c r="B102" s="17">
        <v>-49899433.210000001</v>
      </c>
      <c r="C102" s="16">
        <v>-5.9200000000000003E-2</v>
      </c>
    </row>
    <row r="103" spans="1:3">
      <c r="A103" s="14" t="s">
        <v>117</v>
      </c>
      <c r="B103" s="17">
        <v>1004032</v>
      </c>
      <c r="C103" s="16">
        <v>1.1999999999999999E-3</v>
      </c>
    </row>
    <row r="104" spans="1:3">
      <c r="A104" s="14" t="s">
        <v>118</v>
      </c>
      <c r="B104" s="17">
        <v>-398588.23</v>
      </c>
      <c r="C104" s="16">
        <v>-5.0000000000000001E-4</v>
      </c>
    </row>
    <row r="105" spans="1:3">
      <c r="A105" s="14" t="s">
        <v>119</v>
      </c>
      <c r="B105" s="17">
        <v>5777360</v>
      </c>
      <c r="C105" s="16">
        <v>6.8999999999999999E-3</v>
      </c>
    </row>
    <row r="106" spans="1:3">
      <c r="A106" s="14" t="s">
        <v>120</v>
      </c>
      <c r="B106" s="17">
        <v>-3049772.86</v>
      </c>
      <c r="C106" s="16">
        <v>-3.5999999999999999E-3</v>
      </c>
    </row>
    <row r="107" spans="1:3">
      <c r="A107" s="14" t="s">
        <v>122</v>
      </c>
      <c r="B107" s="17">
        <v>-3012949</v>
      </c>
      <c r="C107" s="16">
        <v>-3.5999999999999999E-3</v>
      </c>
    </row>
    <row r="108" spans="1:3">
      <c r="A108" s="14" t="s">
        <v>121</v>
      </c>
      <c r="B108" s="17">
        <v>5085400</v>
      </c>
      <c r="C108" s="16">
        <v>6.0000000000000001E-3</v>
      </c>
    </row>
    <row r="109" spans="1:3">
      <c r="A109" s="14" t="s">
        <v>130</v>
      </c>
      <c r="B109" s="17">
        <v>-11995847.76</v>
      </c>
      <c r="C109" s="16">
        <v>-1.4200000000000001E-2</v>
      </c>
    </row>
    <row r="110" spans="1:3">
      <c r="A110" s="14" t="s">
        <v>124</v>
      </c>
      <c r="B110" s="17">
        <v>-1602353.83</v>
      </c>
      <c r="C110" s="16">
        <v>-1.9E-3</v>
      </c>
    </row>
    <row r="111" spans="1:3">
      <c r="A111" s="14" t="s">
        <v>123</v>
      </c>
      <c r="B111" s="17">
        <v>-4033481.63</v>
      </c>
      <c r="C111" s="16">
        <v>-4.7999999999999996E-3</v>
      </c>
    </row>
    <row r="112" spans="1:3">
      <c r="A112" s="14" t="s">
        <v>125</v>
      </c>
      <c r="B112" s="17">
        <v>-7395223.3700000001</v>
      </c>
      <c r="C112" s="16">
        <v>-8.8000000000000005E-3</v>
      </c>
    </row>
    <row r="113" spans="1:3">
      <c r="A113" s="14" t="s">
        <v>126</v>
      </c>
      <c r="B113" s="17">
        <v>-153177786.91</v>
      </c>
      <c r="C113" s="16">
        <v>-0.18179999999999999</v>
      </c>
    </row>
    <row r="114" spans="1:3">
      <c r="A114" s="14" t="s">
        <v>127</v>
      </c>
      <c r="B114" s="17">
        <v>-2111329.0499999998</v>
      </c>
      <c r="C114" s="16">
        <v>-2.5000000000000001E-3</v>
      </c>
    </row>
    <row r="115" spans="1:3">
      <c r="A115" s="14" t="s">
        <v>128</v>
      </c>
      <c r="B115" s="17">
        <v>-1427289.66</v>
      </c>
      <c r="C115" s="16">
        <v>-1.6999999999999999E-3</v>
      </c>
    </row>
    <row r="116" spans="1:3">
      <c r="A116" s="14" t="s">
        <v>129</v>
      </c>
      <c r="B116" s="17">
        <v>-12565573</v>
      </c>
      <c r="C116" s="16">
        <v>-1.49E-2</v>
      </c>
    </row>
    <row r="117" spans="1:3">
      <c r="A117" s="14" t="s">
        <v>131</v>
      </c>
      <c r="B117" s="17">
        <v>4059882.3</v>
      </c>
      <c r="C117" s="16">
        <v>4.7999999999999996E-3</v>
      </c>
    </row>
    <row r="119" spans="1:3">
      <c r="B119" s="13" t="s">
        <v>17</v>
      </c>
    </row>
    <row r="120" spans="1:3">
      <c r="B120" s="13" t="s">
        <v>18</v>
      </c>
    </row>
    <row r="121" spans="1:3">
      <c r="B121" s="14" t="s">
        <v>19</v>
      </c>
      <c r="C121" s="15">
        <v>241700</v>
      </c>
    </row>
    <row r="122" spans="1:3">
      <c r="A122" s="14" t="s">
        <v>132</v>
      </c>
      <c r="B122" s="17">
        <v>7603721.9900000002</v>
      </c>
      <c r="C122" s="16">
        <v>8.9999999999999993E-3</v>
      </c>
    </row>
    <row r="123" spans="1:3">
      <c r="A123" s="14" t="s">
        <v>133</v>
      </c>
      <c r="B123" s="17">
        <v>183696361.86000001</v>
      </c>
      <c r="C123" s="16">
        <v>0.21809999999999999</v>
      </c>
    </row>
    <row r="124" spans="1:3">
      <c r="A124" s="14" t="s">
        <v>134</v>
      </c>
      <c r="B124" s="17">
        <v>2354817.7599999998</v>
      </c>
      <c r="C124" s="16">
        <v>2.8E-3</v>
      </c>
    </row>
    <row r="125" spans="1:3">
      <c r="A125" s="14" t="s">
        <v>135</v>
      </c>
      <c r="B125" s="17">
        <v>1502450.15</v>
      </c>
      <c r="C125" s="16">
        <v>1.8E-3</v>
      </c>
    </row>
    <row r="126" spans="1:3">
      <c r="A126" s="14" t="s">
        <v>138</v>
      </c>
      <c r="B126" s="17">
        <v>1617342.5</v>
      </c>
      <c r="C126" s="16">
        <v>1.9E-3</v>
      </c>
    </row>
    <row r="127" spans="1:3">
      <c r="A127" s="14" t="s">
        <v>136</v>
      </c>
      <c r="B127" s="17">
        <v>12755266.220000001</v>
      </c>
      <c r="C127" s="16">
        <v>1.5100000000000001E-2</v>
      </c>
    </row>
    <row r="128" spans="1:3">
      <c r="A128" s="14" t="s">
        <v>137</v>
      </c>
      <c r="B128" s="17">
        <v>13065583</v>
      </c>
      <c r="C128" s="16">
        <v>1.55E-2</v>
      </c>
    </row>
    <row r="129" spans="1:4">
      <c r="A129" s="14" t="s">
        <v>140</v>
      </c>
      <c r="B129" s="17">
        <v>-79646786.469999999</v>
      </c>
      <c r="C129" s="16">
        <v>-9.4500000000000001E-2</v>
      </c>
    </row>
    <row r="130" spans="1:4">
      <c r="A130" s="14" t="s">
        <v>139</v>
      </c>
      <c r="B130" s="17">
        <v>79647175.469999999</v>
      </c>
      <c r="C130" s="16">
        <v>9.4500000000000001E-2</v>
      </c>
    </row>
    <row r="131" spans="1:4">
      <c r="B131" s="14" t="s">
        <v>106</v>
      </c>
      <c r="C131" s="18">
        <v>148584687.33000001</v>
      </c>
      <c r="D131" s="19">
        <v>0.1764</v>
      </c>
    </row>
    <row r="132" spans="1:4">
      <c r="A132" s="14" t="s">
        <v>141</v>
      </c>
    </row>
    <row r="133" spans="1:4">
      <c r="A133" s="14" t="s">
        <v>142</v>
      </c>
      <c r="B133" s="17">
        <v>169510</v>
      </c>
      <c r="C133" s="16">
        <v>2.0000000000000001E-4</v>
      </c>
    </row>
    <row r="134" spans="1:4">
      <c r="A134" s="14" t="s">
        <v>143</v>
      </c>
      <c r="B134" s="17">
        <v>-148118.1</v>
      </c>
      <c r="C134" s="16">
        <v>-2.0000000000000001E-4</v>
      </c>
    </row>
    <row r="135" spans="1:4">
      <c r="B135" s="14" t="s">
        <v>141</v>
      </c>
      <c r="C135" s="18">
        <v>21391.9</v>
      </c>
      <c r="D135" s="19">
        <v>0</v>
      </c>
    </row>
    <row r="136" spans="1:4">
      <c r="B136" s="14" t="s">
        <v>146</v>
      </c>
      <c r="C136" s="18">
        <v>664826806.41999996</v>
      </c>
      <c r="D136" s="19">
        <v>0.78920000000000001</v>
      </c>
    </row>
    <row r="137" spans="1:4">
      <c r="A137" s="14" t="s">
        <v>147</v>
      </c>
    </row>
    <row r="138" spans="1:4">
      <c r="A138" s="14" t="s">
        <v>149</v>
      </c>
      <c r="B138" s="14">
        <v>0</v>
      </c>
      <c r="C138" s="16">
        <v>0</v>
      </c>
    </row>
    <row r="139" spans="1:4">
      <c r="A139" s="14" t="s">
        <v>150</v>
      </c>
      <c r="B139" s="17">
        <v>2169811.31</v>
      </c>
      <c r="C139" s="16">
        <v>2.5999999999999999E-3</v>
      </c>
    </row>
    <row r="140" spans="1:4">
      <c r="A140" s="14" t="s">
        <v>151</v>
      </c>
      <c r="B140" s="17">
        <v>57470</v>
      </c>
      <c r="C140" s="16">
        <v>1E-4</v>
      </c>
    </row>
    <row r="141" spans="1:4">
      <c r="A141" s="14" t="s">
        <v>160</v>
      </c>
      <c r="B141" s="17">
        <v>2347890.6800000002</v>
      </c>
      <c r="C141" s="16">
        <v>2.8E-3</v>
      </c>
    </row>
    <row r="142" spans="1:4">
      <c r="A142" s="14" t="s">
        <v>152</v>
      </c>
      <c r="B142" s="17">
        <v>1218980</v>
      </c>
      <c r="C142" s="16">
        <v>1.4E-3</v>
      </c>
    </row>
    <row r="143" spans="1:4">
      <c r="A143" s="14" t="s">
        <v>154</v>
      </c>
      <c r="B143" s="17">
        <v>25092</v>
      </c>
      <c r="C143" s="16">
        <v>0</v>
      </c>
    </row>
    <row r="144" spans="1:4">
      <c r="A144" s="14" t="s">
        <v>155</v>
      </c>
      <c r="B144" s="17">
        <v>495000</v>
      </c>
      <c r="C144" s="16">
        <v>5.9999999999999995E-4</v>
      </c>
    </row>
    <row r="145" spans="1:4">
      <c r="A145" s="14" t="s">
        <v>156</v>
      </c>
      <c r="B145" s="17">
        <v>1183440</v>
      </c>
      <c r="C145" s="16">
        <v>1.4E-3</v>
      </c>
    </row>
    <row r="146" spans="1:4">
      <c r="A146" s="14" t="s">
        <v>157</v>
      </c>
      <c r="B146" s="17">
        <v>69766</v>
      </c>
      <c r="C146" s="16">
        <v>1E-4</v>
      </c>
    </row>
    <row r="147" spans="1:4">
      <c r="A147" s="14" t="s">
        <v>163</v>
      </c>
      <c r="B147" s="17">
        <v>17842717.27</v>
      </c>
      <c r="C147" s="16">
        <v>2.12E-2</v>
      </c>
    </row>
    <row r="148" spans="1:4">
      <c r="A148" s="14" t="s">
        <v>159</v>
      </c>
      <c r="B148" s="17">
        <v>1944842.15</v>
      </c>
      <c r="C148" s="16">
        <v>2.3E-3</v>
      </c>
    </row>
    <row r="149" spans="1:4">
      <c r="A149" s="14" t="s">
        <v>158</v>
      </c>
      <c r="B149" s="17">
        <v>481750</v>
      </c>
      <c r="C149" s="16">
        <v>5.9999999999999995E-4</v>
      </c>
    </row>
    <row r="150" spans="1:4">
      <c r="A150" s="14" t="s">
        <v>161</v>
      </c>
      <c r="B150" s="17">
        <v>4315098.93</v>
      </c>
      <c r="C150" s="16">
        <v>5.1000000000000004E-3</v>
      </c>
    </row>
    <row r="151" spans="1:4">
      <c r="A151" s="14" t="s">
        <v>162</v>
      </c>
      <c r="B151" s="17">
        <v>11111597.32</v>
      </c>
      <c r="C151" s="16">
        <v>1.32E-2</v>
      </c>
    </row>
    <row r="152" spans="1:4">
      <c r="A152" s="14" t="s">
        <v>164</v>
      </c>
      <c r="B152" s="17">
        <v>241703.1</v>
      </c>
      <c r="C152" s="16">
        <v>2.9999999999999997E-4</v>
      </c>
    </row>
    <row r="153" spans="1:4">
      <c r="B153" s="14" t="s">
        <v>147</v>
      </c>
      <c r="C153" s="18">
        <v>43505158.759999998</v>
      </c>
      <c r="D153" s="19">
        <v>5.16E-2</v>
      </c>
    </row>
    <row r="154" spans="1:4">
      <c r="A154" s="14" t="s">
        <v>165</v>
      </c>
    </row>
    <row r="155" spans="1:4">
      <c r="A155" s="14" t="s">
        <v>166</v>
      </c>
      <c r="B155" s="17">
        <v>375585.5</v>
      </c>
      <c r="C155" s="16">
        <v>4.0000000000000002E-4</v>
      </c>
    </row>
    <row r="156" spans="1:4">
      <c r="A156" s="14" t="s">
        <v>167</v>
      </c>
      <c r="B156" s="17">
        <v>10521704</v>
      </c>
      <c r="C156" s="16">
        <v>1.2500000000000001E-2</v>
      </c>
    </row>
    <row r="157" spans="1:4">
      <c r="A157" s="14" t="s">
        <v>168</v>
      </c>
      <c r="B157" s="14">
        <v>0</v>
      </c>
      <c r="C157" s="16">
        <v>0</v>
      </c>
    </row>
    <row r="158" spans="1:4">
      <c r="B158" s="14" t="s">
        <v>165</v>
      </c>
      <c r="C158" s="18">
        <v>10897289.5</v>
      </c>
      <c r="D158" s="19">
        <v>1.29E-2</v>
      </c>
    </row>
    <row r="159" spans="1:4">
      <c r="A159" s="14" t="s">
        <v>169</v>
      </c>
    </row>
    <row r="160" spans="1:4">
      <c r="A160" s="14" t="s">
        <v>170</v>
      </c>
      <c r="B160" s="17">
        <v>47955.360000000001</v>
      </c>
      <c r="C160" s="16">
        <v>1E-4</v>
      </c>
    </row>
    <row r="161" spans="1:4">
      <c r="B161" s="14" t="s">
        <v>169</v>
      </c>
      <c r="C161" s="18">
        <v>47955.360000000001</v>
      </c>
      <c r="D161" s="19">
        <v>1E-4</v>
      </c>
    </row>
    <row r="162" spans="1:4">
      <c r="A162" s="14" t="s">
        <v>171</v>
      </c>
    </row>
    <row r="163" spans="1:4">
      <c r="A163" s="14" t="s">
        <v>172</v>
      </c>
      <c r="B163" s="17">
        <v>135256</v>
      </c>
      <c r="C163" s="16">
        <v>2.0000000000000001E-4</v>
      </c>
    </row>
    <row r="164" spans="1:4">
      <c r="B164" s="14" t="s">
        <v>171</v>
      </c>
      <c r="C164" s="18">
        <v>135256</v>
      </c>
      <c r="D164" s="19">
        <v>2.0000000000000001E-4</v>
      </c>
    </row>
    <row r="165" spans="1:4">
      <c r="A165" s="14" t="s">
        <v>173</v>
      </c>
    </row>
    <row r="166" spans="1:4">
      <c r="A166" s="14" t="s">
        <v>178</v>
      </c>
      <c r="B166" s="17">
        <v>1902842.07</v>
      </c>
      <c r="C166" s="16">
        <v>2.3E-3</v>
      </c>
    </row>
    <row r="167" spans="1:4">
      <c r="A167" s="14" t="s">
        <v>183</v>
      </c>
      <c r="B167" s="14">
        <v>0</v>
      </c>
      <c r="C167" s="16">
        <v>0</v>
      </c>
    </row>
    <row r="168" spans="1:4">
      <c r="A168" s="14" t="s">
        <v>176</v>
      </c>
      <c r="B168" s="14">
        <v>186</v>
      </c>
      <c r="C168" s="16">
        <v>0</v>
      </c>
    </row>
    <row r="169" spans="1:4">
      <c r="A169" s="14" t="s">
        <v>179</v>
      </c>
      <c r="B169" s="14">
        <v>297</v>
      </c>
      <c r="C169" s="16">
        <v>0</v>
      </c>
    </row>
    <row r="170" spans="1:4">
      <c r="A170" s="14" t="s">
        <v>174</v>
      </c>
      <c r="B170" s="17">
        <v>6147149.1900000004</v>
      </c>
      <c r="C170" s="16">
        <v>7.3000000000000001E-3</v>
      </c>
    </row>
    <row r="171" spans="1:4">
      <c r="A171" s="14" t="s">
        <v>180</v>
      </c>
      <c r="B171" s="14">
        <v>0</v>
      </c>
      <c r="C171" s="16">
        <v>0</v>
      </c>
    </row>
    <row r="172" spans="1:4">
      <c r="A172" s="14" t="s">
        <v>177</v>
      </c>
      <c r="B172" s="17">
        <v>658510</v>
      </c>
      <c r="C172" s="16">
        <v>8.0000000000000004E-4</v>
      </c>
    </row>
    <row r="173" spans="1:4">
      <c r="A173" s="14" t="s">
        <v>181</v>
      </c>
      <c r="B173" s="14">
        <v>0</v>
      </c>
      <c r="C173" s="16">
        <v>0</v>
      </c>
    </row>
    <row r="174" spans="1:4">
      <c r="A174" s="14" t="s">
        <v>182</v>
      </c>
      <c r="B174" s="14">
        <v>0</v>
      </c>
      <c r="C174" s="16">
        <v>0</v>
      </c>
    </row>
    <row r="175" spans="1:4">
      <c r="A175" s="14" t="s">
        <v>184</v>
      </c>
      <c r="B175" s="14">
        <v>0</v>
      </c>
      <c r="C175" s="16">
        <v>0</v>
      </c>
    </row>
    <row r="176" spans="1:4">
      <c r="A176" s="14" t="s">
        <v>175</v>
      </c>
      <c r="B176" s="14">
        <v>163</v>
      </c>
      <c r="C176" s="16">
        <v>0</v>
      </c>
    </row>
    <row r="178" spans="1:4">
      <c r="B178" s="13" t="s">
        <v>17</v>
      </c>
    </row>
    <row r="179" spans="1:4">
      <c r="B179" s="13" t="s">
        <v>18</v>
      </c>
    </row>
    <row r="180" spans="1:4">
      <c r="B180" s="14" t="s">
        <v>19</v>
      </c>
      <c r="C180" s="15">
        <v>241700</v>
      </c>
    </row>
    <row r="181" spans="1:4">
      <c r="A181" s="14" t="s">
        <v>185</v>
      </c>
      <c r="B181" s="17">
        <v>1107493.1000000001</v>
      </c>
      <c r="C181" s="16">
        <v>1.2999999999999999E-3</v>
      </c>
    </row>
    <row r="182" spans="1:4">
      <c r="B182" s="14" t="s">
        <v>173</v>
      </c>
      <c r="C182" s="18">
        <v>9816640.3599999994</v>
      </c>
      <c r="D182" s="19">
        <v>1.17E-2</v>
      </c>
    </row>
    <row r="183" spans="1:4">
      <c r="B183" s="14" t="s">
        <v>188</v>
      </c>
      <c r="C183" s="18">
        <v>64402299.979999997</v>
      </c>
      <c r="D183" s="19">
        <v>7.6399999999999996E-2</v>
      </c>
    </row>
    <row r="184" spans="1:4">
      <c r="A184" s="14" t="s">
        <v>189</v>
      </c>
    </row>
    <row r="185" spans="1:4">
      <c r="A185" s="14" t="s">
        <v>190</v>
      </c>
      <c r="B185" s="17">
        <v>85595.5</v>
      </c>
      <c r="C185" s="16">
        <v>1E-4</v>
      </c>
    </row>
    <row r="186" spans="1:4">
      <c r="B186" s="14" t="s">
        <v>189</v>
      </c>
      <c r="C186" s="18">
        <v>85595.5</v>
      </c>
      <c r="D186" s="19">
        <v>1E-4</v>
      </c>
    </row>
    <row r="187" spans="1:4">
      <c r="A187" s="14" t="s">
        <v>191</v>
      </c>
    </row>
    <row r="188" spans="1:4">
      <c r="A188" s="14" t="s">
        <v>192</v>
      </c>
      <c r="B188" s="17">
        <v>8678390.7300000004</v>
      </c>
      <c r="C188" s="16">
        <v>1.03E-2</v>
      </c>
    </row>
    <row r="189" spans="1:4">
      <c r="A189" s="14" t="s">
        <v>193</v>
      </c>
      <c r="B189" s="17">
        <v>15087417.439999999</v>
      </c>
      <c r="C189" s="16">
        <v>1.7899999999999999E-2</v>
      </c>
    </row>
    <row r="190" spans="1:4">
      <c r="B190" s="14" t="s">
        <v>191</v>
      </c>
      <c r="C190" s="18">
        <v>23765808.170000002</v>
      </c>
      <c r="D190" s="19">
        <v>2.8199999999999999E-2</v>
      </c>
    </row>
    <row r="191" spans="1:4">
      <c r="B191" s="14" t="s">
        <v>194</v>
      </c>
      <c r="C191" s="18">
        <v>23851403.670000002</v>
      </c>
      <c r="D191" s="19">
        <v>2.8299999999999999E-2</v>
      </c>
    </row>
    <row r="192" spans="1:4">
      <c r="A192" s="14" t="s">
        <v>195</v>
      </c>
    </row>
    <row r="193" spans="1:3">
      <c r="A193" s="14" t="s">
        <v>203</v>
      </c>
      <c r="B193" s="17">
        <v>1206836.75</v>
      </c>
      <c r="C193" s="16">
        <v>1.4E-3</v>
      </c>
    </row>
    <row r="194" spans="1:3">
      <c r="A194" s="14" t="s">
        <v>199</v>
      </c>
      <c r="B194" s="17">
        <v>6139617.2999999998</v>
      </c>
      <c r="C194" s="16">
        <v>7.3000000000000001E-3</v>
      </c>
    </row>
    <row r="195" spans="1:3">
      <c r="A195" s="14" t="s">
        <v>209</v>
      </c>
      <c r="B195" s="17">
        <v>52569990.670000002</v>
      </c>
      <c r="C195" s="16">
        <v>6.2399999999999997E-2</v>
      </c>
    </row>
    <row r="196" spans="1:3">
      <c r="A196" s="14" t="s">
        <v>201</v>
      </c>
      <c r="B196" s="17">
        <v>5336796</v>
      </c>
      <c r="C196" s="16">
        <v>6.3E-3</v>
      </c>
    </row>
    <row r="197" spans="1:3">
      <c r="A197" s="14" t="s">
        <v>197</v>
      </c>
      <c r="B197" s="17">
        <v>10661730</v>
      </c>
      <c r="C197" s="16">
        <v>1.2699999999999999E-2</v>
      </c>
    </row>
    <row r="198" spans="1:3">
      <c r="A198" s="14" t="s">
        <v>202</v>
      </c>
      <c r="B198" s="17">
        <v>-1950674.72</v>
      </c>
      <c r="C198" s="16">
        <v>-2.3E-3</v>
      </c>
    </row>
    <row r="199" spans="1:3">
      <c r="A199" s="14" t="s">
        <v>196</v>
      </c>
      <c r="B199" s="17">
        <v>2056119.52</v>
      </c>
      <c r="C199" s="16">
        <v>2.3999999999999998E-3</v>
      </c>
    </row>
    <row r="200" spans="1:3">
      <c r="A200" s="14" t="s">
        <v>204</v>
      </c>
      <c r="B200" s="17">
        <v>1017214.5</v>
      </c>
      <c r="C200" s="16">
        <v>1.1999999999999999E-3</v>
      </c>
    </row>
    <row r="201" spans="1:3">
      <c r="A201" s="14" t="s">
        <v>205</v>
      </c>
      <c r="B201" s="17">
        <v>-59108.78</v>
      </c>
      <c r="C201" s="16">
        <v>-1E-4</v>
      </c>
    </row>
    <row r="202" spans="1:3">
      <c r="A202" s="14" t="s">
        <v>212</v>
      </c>
      <c r="B202" s="14">
        <v>0</v>
      </c>
      <c r="C202" s="16">
        <v>0</v>
      </c>
    </row>
    <row r="203" spans="1:3">
      <c r="A203" s="14" t="s">
        <v>200</v>
      </c>
      <c r="B203" s="17">
        <v>975114.5</v>
      </c>
      <c r="C203" s="16">
        <v>1.1999999999999999E-3</v>
      </c>
    </row>
    <row r="204" spans="1:3">
      <c r="A204" s="14" t="s">
        <v>198</v>
      </c>
      <c r="B204" s="17">
        <v>289529329.06999999</v>
      </c>
      <c r="C204" s="16">
        <v>0.34370000000000001</v>
      </c>
    </row>
    <row r="205" spans="1:3">
      <c r="A205" s="14" t="s">
        <v>220</v>
      </c>
      <c r="B205" s="17">
        <v>5975902.5499999998</v>
      </c>
      <c r="C205" s="16">
        <v>7.1000000000000004E-3</v>
      </c>
    </row>
    <row r="206" spans="1:3">
      <c r="A206" s="14" t="s">
        <v>232</v>
      </c>
      <c r="B206" s="17">
        <v>8062496.7199999997</v>
      </c>
      <c r="C206" s="16">
        <v>9.5999999999999992E-3</v>
      </c>
    </row>
    <row r="207" spans="1:3">
      <c r="A207" s="14" t="s">
        <v>397</v>
      </c>
      <c r="B207" s="17">
        <v>2388563.08</v>
      </c>
      <c r="C207" s="16">
        <v>2.8E-3</v>
      </c>
    </row>
    <row r="208" spans="1:3">
      <c r="A208" s="14" t="s">
        <v>210</v>
      </c>
      <c r="B208" s="17">
        <v>402827.51</v>
      </c>
      <c r="C208" s="16">
        <v>5.0000000000000001E-4</v>
      </c>
    </row>
    <row r="209" spans="1:3">
      <c r="A209" s="14" t="s">
        <v>207</v>
      </c>
      <c r="B209" s="17">
        <v>59490884.75</v>
      </c>
      <c r="C209" s="16">
        <v>7.0599999999999996E-2</v>
      </c>
    </row>
    <row r="210" spans="1:3">
      <c r="A210" s="14" t="s">
        <v>224</v>
      </c>
      <c r="B210" s="17">
        <v>1129139</v>
      </c>
      <c r="C210" s="16">
        <v>1.2999999999999999E-3</v>
      </c>
    </row>
    <row r="211" spans="1:3">
      <c r="A211" s="14" t="s">
        <v>433</v>
      </c>
      <c r="B211" s="17">
        <v>-88240</v>
      </c>
      <c r="C211" s="16">
        <v>-1E-4</v>
      </c>
    </row>
    <row r="212" spans="1:3">
      <c r="A212" s="14" t="s">
        <v>215</v>
      </c>
      <c r="B212" s="17">
        <v>37320</v>
      </c>
      <c r="C212" s="16">
        <v>0</v>
      </c>
    </row>
    <row r="213" spans="1:3">
      <c r="A213" s="14" t="s">
        <v>217</v>
      </c>
      <c r="B213" s="17">
        <v>1823.91</v>
      </c>
      <c r="C213" s="16">
        <v>0</v>
      </c>
    </row>
    <row r="214" spans="1:3">
      <c r="A214" s="14" t="s">
        <v>219</v>
      </c>
      <c r="B214" s="17">
        <v>236732.99</v>
      </c>
      <c r="C214" s="16">
        <v>2.9999999999999997E-4</v>
      </c>
    </row>
    <row r="215" spans="1:3">
      <c r="A215" s="14" t="s">
        <v>230</v>
      </c>
      <c r="B215" s="17">
        <v>24322</v>
      </c>
      <c r="C215" s="16">
        <v>0</v>
      </c>
    </row>
    <row r="216" spans="1:3">
      <c r="A216" s="14" t="s">
        <v>221</v>
      </c>
      <c r="B216" s="17">
        <v>58690</v>
      </c>
      <c r="C216" s="16">
        <v>1E-4</v>
      </c>
    </row>
    <row r="217" spans="1:3">
      <c r="A217" s="14" t="s">
        <v>228</v>
      </c>
      <c r="B217" s="17">
        <v>61467406.799999997</v>
      </c>
      <c r="C217" s="16">
        <v>7.2999999999999995E-2</v>
      </c>
    </row>
    <row r="218" spans="1:3">
      <c r="A218" s="14" t="s">
        <v>223</v>
      </c>
      <c r="B218" s="17">
        <v>1620380</v>
      </c>
      <c r="C218" s="16">
        <v>1.9E-3</v>
      </c>
    </row>
    <row r="219" spans="1:3">
      <c r="A219" s="14" t="s">
        <v>206</v>
      </c>
      <c r="B219" s="17">
        <v>2257013.2999999998</v>
      </c>
      <c r="C219" s="16">
        <v>2.7000000000000001E-3</v>
      </c>
    </row>
    <row r="220" spans="1:3">
      <c r="A220" s="14" t="s">
        <v>225</v>
      </c>
      <c r="B220" s="17">
        <v>7730576.9400000004</v>
      </c>
      <c r="C220" s="16">
        <v>9.1999999999999998E-3</v>
      </c>
    </row>
    <row r="221" spans="1:3">
      <c r="A221" s="14" t="s">
        <v>208</v>
      </c>
      <c r="B221" s="17">
        <v>2380244.25</v>
      </c>
      <c r="C221" s="16">
        <v>2.8E-3</v>
      </c>
    </row>
    <row r="222" spans="1:3">
      <c r="A222" s="14" t="s">
        <v>226</v>
      </c>
      <c r="B222" s="17">
        <v>3430220.95</v>
      </c>
      <c r="C222" s="16">
        <v>4.1000000000000003E-3</v>
      </c>
    </row>
    <row r="223" spans="1:3">
      <c r="A223" s="14" t="s">
        <v>227</v>
      </c>
      <c r="B223" s="17">
        <v>18261709.75</v>
      </c>
      <c r="C223" s="16">
        <v>2.1700000000000001E-2</v>
      </c>
    </row>
    <row r="224" spans="1:3">
      <c r="A224" s="14" t="s">
        <v>229</v>
      </c>
      <c r="B224" s="17">
        <v>44437775.619999997</v>
      </c>
      <c r="C224" s="16">
        <v>5.2699999999999997E-2</v>
      </c>
    </row>
    <row r="225" spans="1:3">
      <c r="A225" s="14" t="s">
        <v>222</v>
      </c>
      <c r="B225" s="17">
        <v>-1039338.59</v>
      </c>
      <c r="C225" s="16">
        <v>-1.1999999999999999E-3</v>
      </c>
    </row>
    <row r="226" spans="1:3">
      <c r="A226" s="14" t="s">
        <v>213</v>
      </c>
      <c r="B226" s="17">
        <v>4025130</v>
      </c>
      <c r="C226" s="16">
        <v>4.7999999999999996E-3</v>
      </c>
    </row>
    <row r="227" spans="1:3">
      <c r="A227" s="14" t="s">
        <v>245</v>
      </c>
      <c r="B227" s="17">
        <v>-929900</v>
      </c>
      <c r="C227" s="16">
        <v>-1.1000000000000001E-3</v>
      </c>
    </row>
    <row r="228" spans="1:3">
      <c r="A228" s="14" t="s">
        <v>235</v>
      </c>
      <c r="B228" s="17">
        <v>-19661703.829999998</v>
      </c>
      <c r="C228" s="16">
        <v>-2.3300000000000001E-2</v>
      </c>
    </row>
    <row r="229" spans="1:3">
      <c r="A229" s="14" t="s">
        <v>236</v>
      </c>
      <c r="B229" s="17">
        <v>-3236796.33</v>
      </c>
      <c r="C229" s="16">
        <v>-3.8E-3</v>
      </c>
    </row>
    <row r="230" spans="1:3">
      <c r="A230" s="14" t="s">
        <v>237</v>
      </c>
      <c r="B230" s="17">
        <v>-255115.99</v>
      </c>
      <c r="C230" s="16">
        <v>-2.9999999999999997E-4</v>
      </c>
    </row>
    <row r="231" spans="1:3">
      <c r="A231" s="14" t="s">
        <v>238</v>
      </c>
      <c r="B231" s="17">
        <v>-60219.6</v>
      </c>
      <c r="C231" s="16">
        <v>-1E-4</v>
      </c>
    </row>
    <row r="232" spans="1:3">
      <c r="A232" s="14" t="s">
        <v>239</v>
      </c>
      <c r="B232" s="17">
        <v>-121657</v>
      </c>
      <c r="C232" s="16">
        <v>-1E-4</v>
      </c>
    </row>
    <row r="233" spans="1:3">
      <c r="A233" s="14" t="s">
        <v>240</v>
      </c>
      <c r="B233" s="17">
        <v>-100331922.69</v>
      </c>
      <c r="C233" s="16">
        <v>-0.1191</v>
      </c>
    </row>
    <row r="234" spans="1:3">
      <c r="A234" s="14" t="s">
        <v>254</v>
      </c>
      <c r="B234" s="17">
        <v>-1000147</v>
      </c>
      <c r="C234" s="16">
        <v>-1.1999999999999999E-3</v>
      </c>
    </row>
    <row r="235" spans="1:3">
      <c r="A235" s="14" t="s">
        <v>242</v>
      </c>
      <c r="B235" s="17">
        <v>-39351960.950000003</v>
      </c>
      <c r="C235" s="16">
        <v>-4.6699999999999998E-2</v>
      </c>
    </row>
    <row r="237" spans="1:3">
      <c r="B237" s="13" t="s">
        <v>17</v>
      </c>
    </row>
    <row r="238" spans="1:3">
      <c r="B238" s="13" t="s">
        <v>18</v>
      </c>
    </row>
    <row r="239" spans="1:3">
      <c r="B239" s="14" t="s">
        <v>19</v>
      </c>
      <c r="C239" s="15">
        <v>241700</v>
      </c>
    </row>
    <row r="240" spans="1:3">
      <c r="A240" s="14" t="s">
        <v>211</v>
      </c>
      <c r="B240" s="17">
        <v>19761.75</v>
      </c>
      <c r="C240" s="16">
        <v>0</v>
      </c>
    </row>
    <row r="241" spans="1:3">
      <c r="A241" s="14" t="s">
        <v>244</v>
      </c>
      <c r="B241" s="17">
        <v>-6147847.3399999999</v>
      </c>
      <c r="C241" s="16">
        <v>-7.3000000000000001E-3</v>
      </c>
    </row>
    <row r="242" spans="1:3">
      <c r="A242" s="14" t="s">
        <v>265</v>
      </c>
      <c r="B242" s="17">
        <v>-9857180.5700000003</v>
      </c>
      <c r="C242" s="16">
        <v>-1.17E-2</v>
      </c>
    </row>
    <row r="243" spans="1:3">
      <c r="A243" s="14" t="s">
        <v>246</v>
      </c>
      <c r="B243" s="17">
        <v>-1053700.54</v>
      </c>
      <c r="C243" s="16">
        <v>-1.2999999999999999E-3</v>
      </c>
    </row>
    <row r="244" spans="1:3">
      <c r="A244" s="14" t="s">
        <v>247</v>
      </c>
      <c r="B244" s="17">
        <v>-259723.2</v>
      </c>
      <c r="C244" s="16">
        <v>-2.9999999999999997E-4</v>
      </c>
    </row>
    <row r="245" spans="1:3">
      <c r="A245" s="14" t="s">
        <v>248</v>
      </c>
      <c r="B245" s="17">
        <v>-479295</v>
      </c>
      <c r="C245" s="16">
        <v>-5.9999999999999995E-4</v>
      </c>
    </row>
    <row r="246" spans="1:3">
      <c r="A246" s="14" t="s">
        <v>249</v>
      </c>
      <c r="B246" s="17">
        <v>-664450</v>
      </c>
      <c r="C246" s="16">
        <v>-8.0000000000000004E-4</v>
      </c>
    </row>
    <row r="247" spans="1:3">
      <c r="A247" s="14" t="s">
        <v>250</v>
      </c>
      <c r="B247" s="17">
        <v>-1838044</v>
      </c>
      <c r="C247" s="16">
        <v>-2.2000000000000001E-3</v>
      </c>
    </row>
    <row r="248" spans="1:3">
      <c r="A248" s="14" t="s">
        <v>251</v>
      </c>
      <c r="B248" s="17">
        <v>-489897.25</v>
      </c>
      <c r="C248" s="16">
        <v>-5.9999999999999995E-4</v>
      </c>
    </row>
    <row r="249" spans="1:3">
      <c r="A249" s="14" t="s">
        <v>252</v>
      </c>
      <c r="B249" s="17">
        <v>-7226200</v>
      </c>
      <c r="C249" s="16">
        <v>-8.6E-3</v>
      </c>
    </row>
    <row r="250" spans="1:3">
      <c r="A250" s="14" t="s">
        <v>434</v>
      </c>
      <c r="B250" s="17">
        <v>-1500</v>
      </c>
      <c r="C250" s="16">
        <v>0</v>
      </c>
    </row>
    <row r="251" spans="1:3">
      <c r="A251" s="14" t="s">
        <v>253</v>
      </c>
      <c r="B251" s="17">
        <v>-37050398.5</v>
      </c>
      <c r="C251" s="16">
        <v>-4.3999999999999997E-2</v>
      </c>
    </row>
    <row r="252" spans="1:3">
      <c r="A252" s="14" t="s">
        <v>231</v>
      </c>
      <c r="B252" s="17">
        <v>-19425006.969999999</v>
      </c>
      <c r="C252" s="16">
        <v>-2.3099999999999999E-2</v>
      </c>
    </row>
    <row r="253" spans="1:3">
      <c r="A253" s="14" t="s">
        <v>271</v>
      </c>
      <c r="B253" s="17">
        <v>-427595</v>
      </c>
      <c r="C253" s="16">
        <v>-5.0000000000000001E-4</v>
      </c>
    </row>
    <row r="254" spans="1:3">
      <c r="A254" s="14" t="s">
        <v>261</v>
      </c>
      <c r="B254" s="17">
        <v>-956118.16</v>
      </c>
      <c r="C254" s="16">
        <v>-1.1000000000000001E-3</v>
      </c>
    </row>
    <row r="255" spans="1:3">
      <c r="A255" s="14" t="s">
        <v>262</v>
      </c>
      <c r="B255" s="17">
        <v>-217347</v>
      </c>
      <c r="C255" s="16">
        <v>-2.9999999999999997E-4</v>
      </c>
    </row>
    <row r="256" spans="1:3">
      <c r="A256" s="14" t="s">
        <v>263</v>
      </c>
      <c r="B256" s="17">
        <v>-725258</v>
      </c>
      <c r="C256" s="16">
        <v>-8.9999999999999998E-4</v>
      </c>
    </row>
    <row r="257" spans="1:3">
      <c r="A257" s="14" t="s">
        <v>264</v>
      </c>
      <c r="B257" s="17">
        <v>-1818703</v>
      </c>
      <c r="C257" s="16">
        <v>-2.2000000000000001E-3</v>
      </c>
    </row>
    <row r="258" spans="1:3">
      <c r="A258" s="14" t="s">
        <v>278</v>
      </c>
      <c r="B258" s="17">
        <v>-637332.5</v>
      </c>
      <c r="C258" s="16">
        <v>-8.0000000000000004E-4</v>
      </c>
    </row>
    <row r="259" spans="1:3">
      <c r="A259" s="14" t="s">
        <v>266</v>
      </c>
      <c r="B259" s="17">
        <v>-196262.2</v>
      </c>
      <c r="C259" s="16">
        <v>-2.0000000000000001E-4</v>
      </c>
    </row>
    <row r="260" spans="1:3">
      <c r="A260" s="14" t="s">
        <v>255</v>
      </c>
      <c r="B260" s="17">
        <v>-312300</v>
      </c>
      <c r="C260" s="16">
        <v>-4.0000000000000002E-4</v>
      </c>
    </row>
    <row r="261" spans="1:3">
      <c r="A261" s="14" t="s">
        <v>268</v>
      </c>
      <c r="B261" s="17">
        <v>-221806</v>
      </c>
      <c r="C261" s="16">
        <v>-2.9999999999999997E-4</v>
      </c>
    </row>
    <row r="262" spans="1:3">
      <c r="A262" s="14" t="s">
        <v>269</v>
      </c>
      <c r="B262" s="17">
        <v>-62829.06</v>
      </c>
      <c r="C262" s="16">
        <v>-1E-4</v>
      </c>
    </row>
    <row r="263" spans="1:3">
      <c r="A263" s="14" t="s">
        <v>234</v>
      </c>
      <c r="B263" s="14">
        <v>-514</v>
      </c>
      <c r="C263" s="16">
        <v>0</v>
      </c>
    </row>
    <row r="264" spans="1:3">
      <c r="A264" s="14" t="s">
        <v>435</v>
      </c>
      <c r="B264" s="17">
        <v>-10861.7</v>
      </c>
      <c r="C264" s="16">
        <v>0</v>
      </c>
    </row>
    <row r="265" spans="1:3">
      <c r="A265" s="14" t="s">
        <v>233</v>
      </c>
      <c r="B265" s="17">
        <v>-8646385</v>
      </c>
      <c r="C265" s="16">
        <v>-1.03E-2</v>
      </c>
    </row>
    <row r="266" spans="1:3">
      <c r="A266" s="14" t="s">
        <v>272</v>
      </c>
      <c r="B266" s="17">
        <v>-26060</v>
      </c>
      <c r="C266" s="16">
        <v>0</v>
      </c>
    </row>
    <row r="267" spans="1:3">
      <c r="A267" s="14" t="s">
        <v>273</v>
      </c>
      <c r="B267" s="17">
        <v>-103734.69</v>
      </c>
      <c r="C267" s="16">
        <v>-1E-4</v>
      </c>
    </row>
    <row r="268" spans="1:3">
      <c r="A268" s="14" t="s">
        <v>274</v>
      </c>
      <c r="B268" s="17">
        <v>-250960</v>
      </c>
      <c r="C268" s="16">
        <v>-2.9999999999999997E-4</v>
      </c>
    </row>
    <row r="269" spans="1:3">
      <c r="A269" s="14" t="s">
        <v>275</v>
      </c>
      <c r="B269" s="17">
        <v>-362643</v>
      </c>
      <c r="C269" s="16">
        <v>-4.0000000000000002E-4</v>
      </c>
    </row>
    <row r="270" spans="1:3">
      <c r="A270" s="14" t="s">
        <v>276</v>
      </c>
      <c r="B270" s="17">
        <v>-279300</v>
      </c>
      <c r="C270" s="16">
        <v>-2.9999999999999997E-4</v>
      </c>
    </row>
    <row r="271" spans="1:3">
      <c r="A271" s="14" t="s">
        <v>277</v>
      </c>
      <c r="B271" s="17">
        <v>-2259400</v>
      </c>
      <c r="C271" s="16">
        <v>-2.7000000000000001E-3</v>
      </c>
    </row>
    <row r="272" spans="1:3">
      <c r="A272" s="14" t="s">
        <v>243</v>
      </c>
      <c r="B272" s="17">
        <v>-1992850</v>
      </c>
      <c r="C272" s="16">
        <v>-2.3999999999999998E-3</v>
      </c>
    </row>
    <row r="273" spans="1:3">
      <c r="A273" s="14" t="s">
        <v>241</v>
      </c>
      <c r="B273" s="17">
        <v>-715338.9</v>
      </c>
      <c r="C273" s="16">
        <v>-8.0000000000000004E-4</v>
      </c>
    </row>
    <row r="274" spans="1:3">
      <c r="A274" s="14" t="s">
        <v>267</v>
      </c>
      <c r="B274" s="17">
        <v>-104350</v>
      </c>
      <c r="C274" s="16">
        <v>-1E-4</v>
      </c>
    </row>
    <row r="275" spans="1:3">
      <c r="A275" s="14" t="s">
        <v>270</v>
      </c>
      <c r="B275" s="17">
        <v>-259964.1</v>
      </c>
      <c r="C275" s="16">
        <v>-2.9999999999999997E-4</v>
      </c>
    </row>
    <row r="276" spans="1:3">
      <c r="A276" s="14" t="s">
        <v>436</v>
      </c>
      <c r="B276" s="17">
        <v>-80000</v>
      </c>
      <c r="C276" s="16">
        <v>-1E-4</v>
      </c>
    </row>
    <row r="277" spans="1:3">
      <c r="A277" s="14" t="s">
        <v>289</v>
      </c>
      <c r="B277" s="17">
        <v>-4088921.5</v>
      </c>
      <c r="C277" s="16">
        <v>-4.8999999999999998E-3</v>
      </c>
    </row>
    <row r="278" spans="1:3">
      <c r="A278" s="14" t="s">
        <v>314</v>
      </c>
      <c r="B278" s="17">
        <v>-334935.8</v>
      </c>
      <c r="C278" s="16">
        <v>-4.0000000000000002E-4</v>
      </c>
    </row>
    <row r="279" spans="1:3">
      <c r="A279" s="14" t="s">
        <v>280</v>
      </c>
      <c r="B279" s="17">
        <v>-91683.43</v>
      </c>
      <c r="C279" s="16">
        <v>-1E-4</v>
      </c>
    </row>
    <row r="280" spans="1:3">
      <c r="A280" s="14" t="s">
        <v>281</v>
      </c>
      <c r="B280" s="17">
        <v>-136191.82999999999</v>
      </c>
      <c r="C280" s="16">
        <v>-2.0000000000000001E-4</v>
      </c>
    </row>
    <row r="281" spans="1:3">
      <c r="A281" s="14" t="s">
        <v>282</v>
      </c>
      <c r="B281" s="17">
        <v>-25277.77</v>
      </c>
      <c r="C281" s="16">
        <v>0</v>
      </c>
    </row>
    <row r="282" spans="1:3">
      <c r="A282" s="14" t="s">
        <v>283</v>
      </c>
      <c r="B282" s="17">
        <v>-11148455.58</v>
      </c>
      <c r="C282" s="16">
        <v>-1.32E-2</v>
      </c>
    </row>
    <row r="283" spans="1:3">
      <c r="A283" s="14" t="s">
        <v>284</v>
      </c>
      <c r="B283" s="17">
        <v>-648465</v>
      </c>
      <c r="C283" s="16">
        <v>-8.0000000000000004E-4</v>
      </c>
    </row>
    <row r="284" spans="1:3">
      <c r="A284" s="14" t="s">
        <v>285</v>
      </c>
      <c r="B284" s="17">
        <v>-26832392.449999999</v>
      </c>
      <c r="C284" s="16">
        <v>-3.1899999999999998E-2</v>
      </c>
    </row>
    <row r="285" spans="1:3">
      <c r="A285" s="14" t="s">
        <v>286</v>
      </c>
      <c r="B285" s="17">
        <v>-152508.43</v>
      </c>
      <c r="C285" s="16">
        <v>-2.0000000000000001E-4</v>
      </c>
    </row>
    <row r="286" spans="1:3">
      <c r="A286" s="14" t="s">
        <v>291</v>
      </c>
      <c r="B286" s="17">
        <v>-147408.6</v>
      </c>
      <c r="C286" s="16">
        <v>-2.0000000000000001E-4</v>
      </c>
    </row>
    <row r="287" spans="1:3">
      <c r="A287" s="14" t="s">
        <v>288</v>
      </c>
      <c r="B287" s="17">
        <v>-3196669.5</v>
      </c>
      <c r="C287" s="16">
        <v>-3.8E-3</v>
      </c>
    </row>
    <row r="288" spans="1:3">
      <c r="A288" s="14" t="s">
        <v>325</v>
      </c>
      <c r="B288" s="17">
        <v>-34900.18</v>
      </c>
      <c r="C288" s="16">
        <v>0</v>
      </c>
    </row>
    <row r="289" spans="1:3">
      <c r="A289" s="14" t="s">
        <v>290</v>
      </c>
      <c r="B289" s="17">
        <v>-117999.81</v>
      </c>
      <c r="C289" s="16">
        <v>-1E-4</v>
      </c>
    </row>
    <row r="290" spans="1:3">
      <c r="A290" s="14" t="s">
        <v>437</v>
      </c>
      <c r="B290" s="17">
        <v>-49619</v>
      </c>
      <c r="C290" s="16">
        <v>-1E-4</v>
      </c>
    </row>
    <row r="291" spans="1:3">
      <c r="A291" s="14" t="s">
        <v>438</v>
      </c>
      <c r="B291" s="17">
        <v>-3242939.14</v>
      </c>
      <c r="C291" s="16">
        <v>-3.8E-3</v>
      </c>
    </row>
    <row r="292" spans="1:3">
      <c r="A292" s="14" t="s">
        <v>296</v>
      </c>
      <c r="B292" s="17">
        <v>-533536.93999999994</v>
      </c>
      <c r="C292" s="16">
        <v>-5.9999999999999995E-4</v>
      </c>
    </row>
    <row r="293" spans="1:3">
      <c r="A293" s="14" t="s">
        <v>297</v>
      </c>
      <c r="B293" s="14">
        <v>-12</v>
      </c>
      <c r="C293" s="16">
        <v>0</v>
      </c>
    </row>
    <row r="294" spans="1:3">
      <c r="A294" s="14" t="s">
        <v>298</v>
      </c>
      <c r="B294" s="17">
        <v>-20129.03</v>
      </c>
      <c r="C294" s="16">
        <v>0</v>
      </c>
    </row>
    <row r="295" spans="1:3">
      <c r="A295" s="14" t="s">
        <v>300</v>
      </c>
      <c r="B295" s="17">
        <v>-275876.90000000002</v>
      </c>
      <c r="C295" s="16">
        <v>-2.9999999999999997E-4</v>
      </c>
    </row>
    <row r="297" spans="1:3">
      <c r="B297" s="13" t="s">
        <v>17</v>
      </c>
    </row>
    <row r="298" spans="1:3">
      <c r="B298" s="13" t="s">
        <v>18</v>
      </c>
    </row>
    <row r="299" spans="1:3">
      <c r="B299" s="14" t="s">
        <v>19</v>
      </c>
      <c r="C299" s="15">
        <v>241700</v>
      </c>
    </row>
    <row r="300" spans="1:3">
      <c r="A300" s="14" t="s">
        <v>439</v>
      </c>
      <c r="B300" s="17">
        <v>-173660000</v>
      </c>
      <c r="C300" s="16">
        <v>-0.20610000000000001</v>
      </c>
    </row>
    <row r="301" spans="1:3">
      <c r="A301" s="14" t="s">
        <v>214</v>
      </c>
      <c r="B301" s="17">
        <v>-1711200.21</v>
      </c>
      <c r="C301" s="16">
        <v>-2E-3</v>
      </c>
    </row>
    <row r="302" spans="1:3">
      <c r="A302" s="14" t="s">
        <v>287</v>
      </c>
      <c r="B302" s="17">
        <v>-321370.09000000003</v>
      </c>
      <c r="C302" s="16">
        <v>-4.0000000000000002E-4</v>
      </c>
    </row>
    <row r="303" spans="1:3">
      <c r="A303" s="14" t="s">
        <v>315</v>
      </c>
      <c r="B303" s="17">
        <v>-44679.89</v>
      </c>
      <c r="C303" s="16">
        <v>-1E-4</v>
      </c>
    </row>
    <row r="304" spans="1:3">
      <c r="A304" s="14" t="s">
        <v>258</v>
      </c>
      <c r="B304" s="17">
        <v>-22679</v>
      </c>
      <c r="C304" s="16">
        <v>0</v>
      </c>
    </row>
    <row r="305" spans="1:3">
      <c r="A305" s="14" t="s">
        <v>305</v>
      </c>
      <c r="B305" s="17">
        <v>-385000</v>
      </c>
      <c r="C305" s="16">
        <v>-5.0000000000000001E-4</v>
      </c>
    </row>
    <row r="306" spans="1:3">
      <c r="A306" s="14" t="s">
        <v>306</v>
      </c>
      <c r="B306" s="17">
        <v>-3280000</v>
      </c>
      <c r="C306" s="16">
        <v>-3.8999999999999998E-3</v>
      </c>
    </row>
    <row r="307" spans="1:3">
      <c r="A307" s="14" t="s">
        <v>307</v>
      </c>
      <c r="B307" s="17">
        <v>-330000</v>
      </c>
      <c r="C307" s="16">
        <v>-4.0000000000000002E-4</v>
      </c>
    </row>
    <row r="308" spans="1:3">
      <c r="A308" s="14" t="s">
        <v>308</v>
      </c>
      <c r="B308" s="17">
        <v>-575000</v>
      </c>
      <c r="C308" s="16">
        <v>-6.9999999999999999E-4</v>
      </c>
    </row>
    <row r="309" spans="1:3">
      <c r="A309" s="14" t="s">
        <v>309</v>
      </c>
      <c r="B309" s="17">
        <v>-73500</v>
      </c>
      <c r="C309" s="16">
        <v>-1E-4</v>
      </c>
    </row>
    <row r="310" spans="1:3">
      <c r="A310" s="14" t="s">
        <v>310</v>
      </c>
      <c r="B310" s="17">
        <v>-1139681.79</v>
      </c>
      <c r="C310" s="16">
        <v>-1.4E-3</v>
      </c>
    </row>
    <row r="311" spans="1:3">
      <c r="A311" s="14" t="s">
        <v>311</v>
      </c>
      <c r="B311" s="17">
        <v>-13827503.640000001</v>
      </c>
      <c r="C311" s="16">
        <v>-1.6400000000000001E-2</v>
      </c>
    </row>
    <row r="312" spans="1:3">
      <c r="A312" s="14" t="s">
        <v>312</v>
      </c>
      <c r="B312" s="17">
        <v>-183358.95</v>
      </c>
      <c r="C312" s="16">
        <v>-2.0000000000000001E-4</v>
      </c>
    </row>
    <row r="313" spans="1:3">
      <c r="A313" s="14" t="s">
        <v>316</v>
      </c>
      <c r="B313" s="17">
        <v>-20291280.41</v>
      </c>
      <c r="C313" s="16">
        <v>-2.41E-2</v>
      </c>
    </row>
    <row r="314" spans="1:3">
      <c r="A314" s="14" t="s">
        <v>327</v>
      </c>
      <c r="B314" s="17">
        <v>-329812.92</v>
      </c>
      <c r="C314" s="16">
        <v>-4.0000000000000002E-4</v>
      </c>
    </row>
    <row r="315" spans="1:3">
      <c r="A315" s="14" t="s">
        <v>326</v>
      </c>
      <c r="B315" s="17">
        <v>-1995450</v>
      </c>
      <c r="C315" s="16">
        <v>-2.3999999999999998E-3</v>
      </c>
    </row>
    <row r="316" spans="1:3">
      <c r="A316" s="14" t="s">
        <v>303</v>
      </c>
      <c r="B316" s="17">
        <v>-21400801.620000001</v>
      </c>
      <c r="C316" s="16">
        <v>-2.5399999999999999E-2</v>
      </c>
    </row>
    <row r="317" spans="1:3">
      <c r="A317" s="14" t="s">
        <v>317</v>
      </c>
      <c r="B317" s="17">
        <v>-160090.47</v>
      </c>
      <c r="C317" s="16">
        <v>-2.0000000000000001E-4</v>
      </c>
    </row>
    <row r="318" spans="1:3">
      <c r="A318" s="14" t="s">
        <v>318</v>
      </c>
      <c r="B318" s="17">
        <v>-693531.93</v>
      </c>
      <c r="C318" s="16">
        <v>-8.0000000000000004E-4</v>
      </c>
    </row>
    <row r="319" spans="1:3">
      <c r="A319" s="14" t="s">
        <v>319</v>
      </c>
      <c r="B319" s="17">
        <v>-464002.05</v>
      </c>
      <c r="C319" s="16">
        <v>-5.9999999999999995E-4</v>
      </c>
    </row>
    <row r="320" spans="1:3">
      <c r="A320" s="14" t="s">
        <v>320</v>
      </c>
      <c r="B320" s="17">
        <v>-97439.64</v>
      </c>
      <c r="C320" s="16">
        <v>-1E-4</v>
      </c>
    </row>
    <row r="321" spans="1:3">
      <c r="A321" s="14" t="s">
        <v>321</v>
      </c>
      <c r="B321" s="17">
        <v>-451200</v>
      </c>
      <c r="C321" s="16">
        <v>-5.0000000000000001E-4</v>
      </c>
    </row>
    <row r="322" spans="1:3">
      <c r="A322" s="14" t="s">
        <v>322</v>
      </c>
      <c r="B322" s="17">
        <v>-959104.84</v>
      </c>
      <c r="C322" s="16">
        <v>-1.1000000000000001E-3</v>
      </c>
    </row>
    <row r="323" spans="1:3">
      <c r="A323" s="14" t="s">
        <v>323</v>
      </c>
      <c r="B323" s="17">
        <v>-827842.98</v>
      </c>
      <c r="C323" s="16">
        <v>-1E-3</v>
      </c>
    </row>
    <row r="324" spans="1:3">
      <c r="A324" s="14" t="s">
        <v>324</v>
      </c>
      <c r="B324" s="17">
        <v>-645999</v>
      </c>
      <c r="C324" s="16">
        <v>-8.0000000000000004E-4</v>
      </c>
    </row>
    <row r="325" spans="1:3">
      <c r="A325" s="14" t="s">
        <v>313</v>
      </c>
      <c r="B325" s="17">
        <v>-187025.39</v>
      </c>
      <c r="C325" s="16">
        <v>-2.0000000000000001E-4</v>
      </c>
    </row>
    <row r="326" spans="1:3">
      <c r="A326" s="14" t="s">
        <v>345</v>
      </c>
      <c r="B326" s="17">
        <v>-1029</v>
      </c>
      <c r="C326" s="16">
        <v>0</v>
      </c>
    </row>
    <row r="327" spans="1:3">
      <c r="A327" s="14" t="s">
        <v>409</v>
      </c>
      <c r="B327" s="17">
        <v>263400</v>
      </c>
      <c r="C327" s="16">
        <v>2.9999999999999997E-4</v>
      </c>
    </row>
    <row r="328" spans="1:3">
      <c r="A328" s="14" t="s">
        <v>333</v>
      </c>
      <c r="B328" s="17">
        <v>-15367806.5</v>
      </c>
      <c r="C328" s="16">
        <v>-1.8200000000000001E-2</v>
      </c>
    </row>
    <row r="329" spans="1:3">
      <c r="A329" s="14" t="s">
        <v>440</v>
      </c>
      <c r="B329" s="17">
        <v>31498.74</v>
      </c>
      <c r="C329" s="16">
        <v>0</v>
      </c>
    </row>
    <row r="330" spans="1:3">
      <c r="A330" s="14" t="s">
        <v>334</v>
      </c>
      <c r="B330" s="17">
        <v>1167796.1200000001</v>
      </c>
      <c r="C330" s="16">
        <v>1.4E-3</v>
      </c>
    </row>
    <row r="331" spans="1:3">
      <c r="A331" s="14" t="s">
        <v>335</v>
      </c>
      <c r="B331" s="17">
        <v>242512.5</v>
      </c>
      <c r="C331" s="16">
        <v>2.9999999999999997E-4</v>
      </c>
    </row>
    <row r="332" spans="1:3">
      <c r="A332" s="14" t="s">
        <v>336</v>
      </c>
      <c r="B332" s="17">
        <v>736053.75</v>
      </c>
      <c r="C332" s="16">
        <v>8.9999999999999998E-4</v>
      </c>
    </row>
    <row r="333" spans="1:3">
      <c r="A333" s="14" t="s">
        <v>337</v>
      </c>
      <c r="B333" s="17">
        <v>-11330.25</v>
      </c>
      <c r="C333" s="16">
        <v>0</v>
      </c>
    </row>
    <row r="334" spans="1:3">
      <c r="A334" s="14" t="s">
        <v>349</v>
      </c>
      <c r="B334" s="17">
        <v>-27737.75</v>
      </c>
      <c r="C334" s="16">
        <v>0</v>
      </c>
    </row>
    <row r="335" spans="1:3">
      <c r="A335" s="14" t="s">
        <v>331</v>
      </c>
      <c r="B335" s="17">
        <v>13528501.140000001</v>
      </c>
      <c r="C335" s="16">
        <v>1.61E-2</v>
      </c>
    </row>
    <row r="336" spans="1:3">
      <c r="A336" s="14" t="s">
        <v>343</v>
      </c>
      <c r="B336" s="17">
        <v>1165</v>
      </c>
      <c r="C336" s="16">
        <v>0</v>
      </c>
    </row>
    <row r="337" spans="1:3">
      <c r="A337" s="14" t="s">
        <v>330</v>
      </c>
      <c r="B337" s="17">
        <v>231600</v>
      </c>
      <c r="C337" s="16">
        <v>2.9999999999999997E-4</v>
      </c>
    </row>
    <row r="338" spans="1:3">
      <c r="A338" s="14" t="s">
        <v>385</v>
      </c>
      <c r="B338" s="17">
        <v>10856</v>
      </c>
      <c r="C338" s="16">
        <v>0</v>
      </c>
    </row>
    <row r="339" spans="1:3">
      <c r="A339" s="14" t="s">
        <v>347</v>
      </c>
      <c r="B339" s="17">
        <v>4002790</v>
      </c>
      <c r="C339" s="16">
        <v>4.7999999999999996E-3</v>
      </c>
    </row>
    <row r="340" spans="1:3">
      <c r="A340" s="14" t="s">
        <v>372</v>
      </c>
      <c r="B340" s="17">
        <v>4631262.5199999996</v>
      </c>
      <c r="C340" s="16">
        <v>5.4999999999999997E-3</v>
      </c>
    </row>
    <row r="341" spans="1:3">
      <c r="A341" s="14" t="s">
        <v>338</v>
      </c>
      <c r="B341" s="17">
        <v>211251.79</v>
      </c>
      <c r="C341" s="16">
        <v>2.9999999999999997E-4</v>
      </c>
    </row>
    <row r="342" spans="1:3">
      <c r="A342" s="14" t="s">
        <v>218</v>
      </c>
      <c r="B342" s="17">
        <v>17500</v>
      </c>
      <c r="C342" s="16">
        <v>0</v>
      </c>
    </row>
    <row r="343" spans="1:3">
      <c r="A343" s="14" t="s">
        <v>441</v>
      </c>
      <c r="B343" s="17">
        <v>70605.75</v>
      </c>
      <c r="C343" s="16">
        <v>1E-4</v>
      </c>
    </row>
    <row r="344" spans="1:3">
      <c r="A344" s="14" t="s">
        <v>260</v>
      </c>
      <c r="B344" s="17">
        <v>-414719.85</v>
      </c>
      <c r="C344" s="16">
        <v>-5.0000000000000001E-4</v>
      </c>
    </row>
    <row r="345" spans="1:3">
      <c r="A345" s="14" t="s">
        <v>410</v>
      </c>
      <c r="B345" s="17">
        <v>81054300</v>
      </c>
      <c r="C345" s="16">
        <v>9.6199999999999994E-2</v>
      </c>
    </row>
    <row r="346" spans="1:3">
      <c r="A346" s="14" t="s">
        <v>259</v>
      </c>
      <c r="B346" s="17">
        <v>-2936901.94</v>
      </c>
      <c r="C346" s="16">
        <v>-3.5000000000000001E-3</v>
      </c>
    </row>
    <row r="347" spans="1:3">
      <c r="A347" s="14" t="s">
        <v>342</v>
      </c>
      <c r="B347" s="17">
        <v>50000</v>
      </c>
      <c r="C347" s="16">
        <v>1E-4</v>
      </c>
    </row>
    <row r="348" spans="1:3">
      <c r="A348" s="14" t="s">
        <v>366</v>
      </c>
      <c r="B348" s="17">
        <v>-42989891.369999997</v>
      </c>
      <c r="C348" s="16">
        <v>-5.0999999999999997E-2</v>
      </c>
    </row>
    <row r="349" spans="1:3">
      <c r="A349" s="14" t="s">
        <v>352</v>
      </c>
      <c r="B349" s="17">
        <v>2097265.4500000002</v>
      </c>
      <c r="C349" s="16">
        <v>2.5000000000000001E-3</v>
      </c>
    </row>
    <row r="350" spans="1:3">
      <c r="A350" s="14" t="s">
        <v>353</v>
      </c>
      <c r="B350" s="17">
        <v>3041994.69</v>
      </c>
      <c r="C350" s="16">
        <v>3.5999999999999999E-3</v>
      </c>
    </row>
    <row r="351" spans="1:3">
      <c r="A351" s="14" t="s">
        <v>354</v>
      </c>
      <c r="B351" s="14">
        <v>0</v>
      </c>
      <c r="C351" s="16">
        <v>0</v>
      </c>
    </row>
    <row r="352" spans="1:3">
      <c r="A352" s="14" t="s">
        <v>355</v>
      </c>
      <c r="B352" s="17">
        <v>-133714544.63</v>
      </c>
      <c r="C352" s="16">
        <v>-0.15870000000000001</v>
      </c>
    </row>
    <row r="353" spans="1:3">
      <c r="A353" s="14" t="s">
        <v>356</v>
      </c>
      <c r="B353" s="17">
        <v>436672</v>
      </c>
      <c r="C353" s="16">
        <v>5.0000000000000001E-4</v>
      </c>
    </row>
    <row r="354" spans="1:3">
      <c r="A354" s="14" t="s">
        <v>357</v>
      </c>
      <c r="B354" s="17">
        <v>911355.36</v>
      </c>
      <c r="C354" s="16">
        <v>1.1000000000000001E-3</v>
      </c>
    </row>
    <row r="355" spans="1:3">
      <c r="A355" s="14" t="s">
        <v>358</v>
      </c>
      <c r="B355" s="17">
        <v>9167381.9800000004</v>
      </c>
      <c r="C355" s="16">
        <v>1.09E-2</v>
      </c>
    </row>
    <row r="357" spans="1:3">
      <c r="B357" s="13" t="s">
        <v>17</v>
      </c>
    </row>
    <row r="358" spans="1:3">
      <c r="B358" s="13" t="s">
        <v>18</v>
      </c>
    </row>
    <row r="359" spans="1:3">
      <c r="B359" s="14" t="s">
        <v>19</v>
      </c>
      <c r="C359" s="15">
        <v>241700</v>
      </c>
    </row>
    <row r="360" spans="1:3">
      <c r="A360" s="14" t="s">
        <v>359</v>
      </c>
      <c r="B360" s="17">
        <v>45760352.369999997</v>
      </c>
      <c r="C360" s="16">
        <v>5.4300000000000001E-2</v>
      </c>
    </row>
    <row r="361" spans="1:3">
      <c r="A361" s="14" t="s">
        <v>332</v>
      </c>
      <c r="B361" s="17">
        <v>-13749917.32</v>
      </c>
      <c r="C361" s="16">
        <v>-1.6299999999999999E-2</v>
      </c>
    </row>
    <row r="362" spans="1:3">
      <c r="A362" s="14" t="s">
        <v>442</v>
      </c>
      <c r="B362" s="14">
        <v>0.5</v>
      </c>
      <c r="C362" s="16">
        <v>0</v>
      </c>
    </row>
    <row r="363" spans="1:3">
      <c r="A363" s="14" t="s">
        <v>408</v>
      </c>
      <c r="B363" s="17">
        <v>16951507.199999999</v>
      </c>
      <c r="C363" s="16">
        <v>2.01E-2</v>
      </c>
    </row>
    <row r="364" spans="1:3">
      <c r="A364" s="14" t="s">
        <v>367</v>
      </c>
      <c r="B364" s="17">
        <v>-97908048.590000004</v>
      </c>
      <c r="C364" s="16">
        <v>-0.1162</v>
      </c>
    </row>
    <row r="365" spans="1:3">
      <c r="A365" s="14" t="s">
        <v>368</v>
      </c>
      <c r="B365" s="17">
        <v>-9521553.9700000007</v>
      </c>
      <c r="C365" s="16">
        <v>-1.1299999999999999E-2</v>
      </c>
    </row>
    <row r="366" spans="1:3">
      <c r="A366" s="14" t="s">
        <v>369</v>
      </c>
      <c r="B366" s="17">
        <v>13808626.060000001</v>
      </c>
      <c r="C366" s="16">
        <v>1.6400000000000001E-2</v>
      </c>
    </row>
    <row r="367" spans="1:3">
      <c r="A367" s="14" t="s">
        <v>370</v>
      </c>
      <c r="B367" s="17">
        <v>21772478.75</v>
      </c>
      <c r="C367" s="16">
        <v>2.58E-2</v>
      </c>
    </row>
    <row r="368" spans="1:3">
      <c r="A368" s="14" t="s">
        <v>371</v>
      </c>
      <c r="B368" s="17">
        <v>23202836.449999999</v>
      </c>
      <c r="C368" s="16">
        <v>2.75E-2</v>
      </c>
    </row>
    <row r="369" spans="1:3">
      <c r="A369" s="14" t="s">
        <v>340</v>
      </c>
      <c r="B369" s="17">
        <v>371255.25</v>
      </c>
      <c r="C369" s="16">
        <v>4.0000000000000002E-4</v>
      </c>
    </row>
    <row r="370" spans="1:3">
      <c r="A370" s="14" t="s">
        <v>362</v>
      </c>
      <c r="B370" s="17">
        <v>5873686.7999999998</v>
      </c>
      <c r="C370" s="16">
        <v>7.0000000000000001E-3</v>
      </c>
    </row>
    <row r="371" spans="1:3">
      <c r="A371" s="14" t="s">
        <v>360</v>
      </c>
      <c r="B371" s="17">
        <v>2855221.39</v>
      </c>
      <c r="C371" s="16">
        <v>3.3999999999999998E-3</v>
      </c>
    </row>
    <row r="372" spans="1:3">
      <c r="A372" s="14" t="s">
        <v>329</v>
      </c>
      <c r="B372" s="17">
        <v>2014433.25</v>
      </c>
      <c r="C372" s="16">
        <v>2.3999999999999998E-3</v>
      </c>
    </row>
    <row r="373" spans="1:3">
      <c r="A373" s="14" t="s">
        <v>364</v>
      </c>
      <c r="B373" s="17">
        <v>-26321249.199999999</v>
      </c>
      <c r="C373" s="16">
        <v>-3.1199999999999999E-2</v>
      </c>
    </row>
    <row r="374" spans="1:3">
      <c r="A374" s="14" t="s">
        <v>392</v>
      </c>
      <c r="B374" s="17">
        <v>-12560583</v>
      </c>
      <c r="C374" s="16">
        <v>-1.49E-2</v>
      </c>
    </row>
    <row r="375" spans="1:3">
      <c r="A375" s="14" t="s">
        <v>419</v>
      </c>
      <c r="B375" s="17">
        <v>231782077.65000001</v>
      </c>
      <c r="C375" s="16">
        <v>0.27510000000000001</v>
      </c>
    </row>
    <row r="376" spans="1:3">
      <c r="A376" s="14" t="s">
        <v>382</v>
      </c>
      <c r="B376" s="17">
        <v>-2346821.7999999998</v>
      </c>
      <c r="C376" s="16">
        <v>-2.8E-3</v>
      </c>
    </row>
    <row r="377" spans="1:3">
      <c r="A377" s="14" t="s">
        <v>383</v>
      </c>
      <c r="B377" s="17">
        <v>-8944422.9700000007</v>
      </c>
      <c r="C377" s="16">
        <v>-1.06E-2</v>
      </c>
    </row>
    <row r="378" spans="1:3">
      <c r="A378" s="14" t="s">
        <v>384</v>
      </c>
      <c r="B378" s="17">
        <v>-3253882.66</v>
      </c>
      <c r="C378" s="16">
        <v>-3.8999999999999998E-3</v>
      </c>
    </row>
    <row r="379" spans="1:3">
      <c r="A379" s="14" t="s">
        <v>398</v>
      </c>
      <c r="B379" s="17">
        <v>-3023.7</v>
      </c>
      <c r="C379" s="16">
        <v>0</v>
      </c>
    </row>
    <row r="380" spans="1:3">
      <c r="A380" s="14" t="s">
        <v>386</v>
      </c>
      <c r="B380" s="17">
        <v>-6718010</v>
      </c>
      <c r="C380" s="16">
        <v>-8.0000000000000002E-3</v>
      </c>
    </row>
    <row r="381" spans="1:3">
      <c r="A381" s="14" t="s">
        <v>374</v>
      </c>
      <c r="B381" s="17">
        <v>-144807.6</v>
      </c>
      <c r="C381" s="16">
        <v>-2.0000000000000001E-4</v>
      </c>
    </row>
    <row r="382" spans="1:3">
      <c r="A382" s="14" t="s">
        <v>388</v>
      </c>
      <c r="B382" s="17">
        <v>-3046673.14</v>
      </c>
      <c r="C382" s="16">
        <v>-3.5999999999999999E-3</v>
      </c>
    </row>
    <row r="383" spans="1:3">
      <c r="A383" s="14" t="s">
        <v>389</v>
      </c>
      <c r="B383" s="17">
        <v>-4582215.25</v>
      </c>
      <c r="C383" s="16">
        <v>-5.4000000000000003E-3</v>
      </c>
    </row>
    <row r="384" spans="1:3">
      <c r="A384" s="14" t="s">
        <v>380</v>
      </c>
      <c r="B384" s="17">
        <v>-1935466.5</v>
      </c>
      <c r="C384" s="16">
        <v>-2.3E-3</v>
      </c>
    </row>
    <row r="385" spans="1:3">
      <c r="A385" s="14" t="s">
        <v>391</v>
      </c>
      <c r="B385" s="17">
        <v>-2213309</v>
      </c>
      <c r="C385" s="16">
        <v>-2.5999999999999999E-3</v>
      </c>
    </row>
    <row r="386" spans="1:3">
      <c r="A386" s="14" t="s">
        <v>379</v>
      </c>
      <c r="B386" s="17">
        <v>-16406388.5</v>
      </c>
      <c r="C386" s="16">
        <v>-1.95E-2</v>
      </c>
    </row>
    <row r="387" spans="1:3">
      <c r="A387" s="14" t="s">
        <v>393</v>
      </c>
      <c r="B387" s="17">
        <v>-1490233</v>
      </c>
      <c r="C387" s="16">
        <v>-1.8E-3</v>
      </c>
    </row>
    <row r="388" spans="1:3">
      <c r="A388" s="14" t="s">
        <v>394</v>
      </c>
      <c r="B388" s="17">
        <v>-27098401.620000001</v>
      </c>
      <c r="C388" s="16">
        <v>-3.2199999999999999E-2</v>
      </c>
    </row>
    <row r="389" spans="1:3">
      <c r="A389" s="14" t="s">
        <v>395</v>
      </c>
      <c r="B389" s="17">
        <v>-3010933.52</v>
      </c>
      <c r="C389" s="16">
        <v>-3.5999999999999999E-3</v>
      </c>
    </row>
    <row r="390" spans="1:3">
      <c r="A390" s="14" t="s">
        <v>396</v>
      </c>
      <c r="B390" s="17">
        <v>-32400</v>
      </c>
      <c r="C390" s="16">
        <v>0</v>
      </c>
    </row>
    <row r="391" spans="1:3">
      <c r="A391" s="14" t="s">
        <v>304</v>
      </c>
      <c r="B391" s="17">
        <v>-1346662</v>
      </c>
      <c r="C391" s="16">
        <v>-1.6000000000000001E-3</v>
      </c>
    </row>
    <row r="392" spans="1:3">
      <c r="A392" s="14" t="s">
        <v>348</v>
      </c>
      <c r="B392" s="17">
        <v>-1290691.25</v>
      </c>
      <c r="C392" s="16">
        <v>-1.5E-3</v>
      </c>
    </row>
    <row r="393" spans="1:3">
      <c r="A393" s="14" t="s">
        <v>304</v>
      </c>
      <c r="B393" s="17">
        <v>-180830</v>
      </c>
      <c r="C393" s="16">
        <v>-2.0000000000000001E-4</v>
      </c>
    </row>
    <row r="394" spans="1:3">
      <c r="A394" s="14" t="s">
        <v>256</v>
      </c>
      <c r="B394" s="17">
        <v>-96628.5</v>
      </c>
      <c r="C394" s="16">
        <v>-1E-4</v>
      </c>
    </row>
    <row r="395" spans="1:3">
      <c r="A395" s="14" t="s">
        <v>257</v>
      </c>
      <c r="B395" s="17">
        <v>-3612836.24</v>
      </c>
      <c r="C395" s="16">
        <v>-4.3E-3</v>
      </c>
    </row>
    <row r="396" spans="1:3">
      <c r="A396" s="14" t="s">
        <v>351</v>
      </c>
      <c r="B396" s="17">
        <v>1727497.32</v>
      </c>
      <c r="C396" s="16">
        <v>2.0999999999999999E-3</v>
      </c>
    </row>
    <row r="397" spans="1:3">
      <c r="A397" s="14" t="s">
        <v>390</v>
      </c>
      <c r="B397" s="17">
        <v>-435725.07</v>
      </c>
      <c r="C397" s="16">
        <v>-5.0000000000000001E-4</v>
      </c>
    </row>
    <row r="398" spans="1:3">
      <c r="A398" s="14" t="s">
        <v>415</v>
      </c>
      <c r="B398" s="17">
        <v>-18244590.239999998</v>
      </c>
      <c r="C398" s="16">
        <v>-2.1700000000000001E-2</v>
      </c>
    </row>
    <row r="399" spans="1:3">
      <c r="A399" s="14" t="s">
        <v>405</v>
      </c>
      <c r="B399" s="17">
        <v>65340</v>
      </c>
      <c r="C399" s="16">
        <v>1E-4</v>
      </c>
    </row>
    <row r="400" spans="1:3">
      <c r="A400" s="14" t="s">
        <v>406</v>
      </c>
      <c r="B400" s="17">
        <v>2704632.11</v>
      </c>
      <c r="C400" s="16">
        <v>3.2000000000000002E-3</v>
      </c>
    </row>
    <row r="401" spans="1:3">
      <c r="A401" s="14" t="s">
        <v>443</v>
      </c>
      <c r="B401" s="17">
        <v>32456136</v>
      </c>
      <c r="C401" s="16">
        <v>3.85E-2</v>
      </c>
    </row>
    <row r="402" spans="1:3">
      <c r="A402" s="14" t="s">
        <v>412</v>
      </c>
      <c r="B402" s="17">
        <v>62831</v>
      </c>
      <c r="C402" s="16">
        <v>1E-4</v>
      </c>
    </row>
    <row r="403" spans="1:3">
      <c r="A403" s="14" t="s">
        <v>413</v>
      </c>
      <c r="B403" s="17">
        <v>1181910</v>
      </c>
      <c r="C403" s="16">
        <v>1.4E-3</v>
      </c>
    </row>
    <row r="404" spans="1:3">
      <c r="A404" s="14" t="s">
        <v>403</v>
      </c>
      <c r="B404" s="17">
        <v>433372.75</v>
      </c>
      <c r="C404" s="16">
        <v>5.0000000000000001E-4</v>
      </c>
    </row>
    <row r="405" spans="1:3">
      <c r="A405" s="14" t="s">
        <v>381</v>
      </c>
      <c r="B405" s="17">
        <v>-21306526.199999999</v>
      </c>
      <c r="C405" s="16">
        <v>-2.53E-2</v>
      </c>
    </row>
    <row r="406" spans="1:3">
      <c r="A406" s="14" t="s">
        <v>402</v>
      </c>
      <c r="B406" s="17">
        <v>173660000</v>
      </c>
      <c r="C406" s="16">
        <v>0.20610000000000001</v>
      </c>
    </row>
    <row r="407" spans="1:3">
      <c r="A407" s="14" t="s">
        <v>404</v>
      </c>
      <c r="B407" s="17">
        <v>165824</v>
      </c>
      <c r="C407" s="16">
        <v>2.0000000000000001E-4</v>
      </c>
    </row>
    <row r="408" spans="1:3">
      <c r="A408" s="14" t="s">
        <v>414</v>
      </c>
      <c r="B408" s="17">
        <v>-164201312.22</v>
      </c>
      <c r="C408" s="16">
        <v>-0.19489999999999999</v>
      </c>
    </row>
    <row r="409" spans="1:3">
      <c r="A409" s="14" t="s">
        <v>416</v>
      </c>
      <c r="B409" s="17">
        <v>-122596.77</v>
      </c>
      <c r="C409" s="16">
        <v>-1E-4</v>
      </c>
    </row>
    <row r="410" spans="1:3">
      <c r="A410" s="14" t="s">
        <v>417</v>
      </c>
      <c r="B410" s="17">
        <v>-12253684.41</v>
      </c>
      <c r="C410" s="16">
        <v>-1.4500000000000001E-2</v>
      </c>
    </row>
    <row r="411" spans="1:3">
      <c r="A411" s="14" t="s">
        <v>418</v>
      </c>
      <c r="B411" s="17">
        <v>-1544400</v>
      </c>
      <c r="C411" s="16">
        <v>-1.8E-3</v>
      </c>
    </row>
    <row r="412" spans="1:3">
      <c r="A412" s="14" t="s">
        <v>387</v>
      </c>
      <c r="B412" s="17">
        <v>-440080</v>
      </c>
      <c r="C412" s="16">
        <v>-5.0000000000000001E-4</v>
      </c>
    </row>
    <row r="413" spans="1:3">
      <c r="A413" s="14" t="s">
        <v>420</v>
      </c>
      <c r="B413" s="17">
        <v>-55353.78</v>
      </c>
      <c r="C413" s="16">
        <v>-1E-4</v>
      </c>
    </row>
    <row r="414" spans="1:3">
      <c r="A414" s="14" t="s">
        <v>407</v>
      </c>
      <c r="B414" s="17">
        <v>-6150.42</v>
      </c>
      <c r="C414" s="16">
        <v>0</v>
      </c>
    </row>
    <row r="415" spans="1:3">
      <c r="A415" s="14" t="s">
        <v>377</v>
      </c>
      <c r="B415" s="17">
        <v>-20845472.100000001</v>
      </c>
      <c r="C415" s="16">
        <v>-2.47E-2</v>
      </c>
    </row>
    <row r="417" spans="1:4">
      <c r="B417" s="13" t="s">
        <v>17</v>
      </c>
    </row>
    <row r="418" spans="1:4">
      <c r="B418" s="13" t="s">
        <v>18</v>
      </c>
    </row>
    <row r="419" spans="1:4">
      <c r="B419" s="14" t="s">
        <v>19</v>
      </c>
      <c r="C419" s="15">
        <v>241700</v>
      </c>
    </row>
    <row r="420" spans="1:4">
      <c r="A420" s="14" t="s">
        <v>378</v>
      </c>
      <c r="B420" s="17">
        <v>-2316163.56</v>
      </c>
      <c r="C420" s="16">
        <v>-2.7000000000000001E-3</v>
      </c>
    </row>
    <row r="421" spans="1:4">
      <c r="A421" s="14" t="s">
        <v>400</v>
      </c>
      <c r="B421" s="17">
        <v>12602032.82</v>
      </c>
      <c r="C421" s="16">
        <v>1.4999999999999999E-2</v>
      </c>
    </row>
    <row r="422" spans="1:4">
      <c r="B422" s="14" t="s">
        <v>195</v>
      </c>
      <c r="C422" s="18">
        <v>50854060.380000003</v>
      </c>
      <c r="D422" s="19">
        <v>6.0400000000000002E-2</v>
      </c>
    </row>
    <row r="423" spans="1:4">
      <c r="A423" s="14" t="s">
        <v>421</v>
      </c>
    </row>
    <row r="424" spans="1:4">
      <c r="A424" s="14" t="s">
        <v>422</v>
      </c>
      <c r="B424" s="17">
        <v>5654538.5199999996</v>
      </c>
      <c r="C424" s="16">
        <v>6.7000000000000002E-3</v>
      </c>
    </row>
    <row r="425" spans="1:4">
      <c r="A425" s="14" t="s">
        <v>424</v>
      </c>
      <c r="B425" s="17">
        <v>304855525.80000001</v>
      </c>
      <c r="C425" s="16">
        <v>0.3619</v>
      </c>
    </row>
    <row r="426" spans="1:4">
      <c r="A426" s="14" t="s">
        <v>423</v>
      </c>
      <c r="B426" s="17">
        <v>-1331998.67</v>
      </c>
      <c r="C426" s="16">
        <v>-1.6000000000000001E-3</v>
      </c>
    </row>
    <row r="427" spans="1:4">
      <c r="B427" s="14" t="s">
        <v>421</v>
      </c>
      <c r="C427" s="18">
        <v>309178065.64999998</v>
      </c>
      <c r="D427" s="19">
        <v>0.36699999999999999</v>
      </c>
    </row>
    <row r="428" spans="1:4">
      <c r="A428" s="14" t="s">
        <v>425</v>
      </c>
    </row>
    <row r="429" spans="1:4">
      <c r="A429" s="14" t="s">
        <v>426</v>
      </c>
      <c r="B429" s="17">
        <v>394152517.08999997</v>
      </c>
      <c r="C429" s="16">
        <v>0.46789999999999998</v>
      </c>
    </row>
    <row r="430" spans="1:4">
      <c r="B430" s="14" t="s">
        <v>425</v>
      </c>
      <c r="C430" s="18">
        <v>394152517.08999997</v>
      </c>
      <c r="D430" s="19">
        <v>0.46789999999999998</v>
      </c>
    </row>
    <row r="431" spans="1:4">
      <c r="B431" s="14" t="s">
        <v>427</v>
      </c>
      <c r="C431" s="18">
        <v>754184643.12</v>
      </c>
      <c r="D431" s="19">
        <v>0.8952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1:D457"/>
  <sheetViews>
    <sheetView workbookViewId="0">
      <selection activeCell="A183" sqref="A183"/>
    </sheetView>
  </sheetViews>
  <sheetFormatPr defaultRowHeight="14.25"/>
  <cols>
    <col min="1" max="1" width="56.75" bestFit="1" customWidth="1"/>
    <col min="2" max="2" width="27.75" bestFit="1" customWidth="1"/>
    <col min="3" max="3" width="13.5" bestFit="1" customWidth="1"/>
  </cols>
  <sheetData>
    <row r="1" spans="1:4">
      <c r="A1" s="13" t="s">
        <v>17</v>
      </c>
    </row>
    <row r="2" spans="1:4">
      <c r="B2" s="13" t="s">
        <v>18</v>
      </c>
    </row>
    <row r="3" spans="1:4">
      <c r="B3" s="14" t="s">
        <v>19</v>
      </c>
      <c r="C3" s="15">
        <v>242065</v>
      </c>
    </row>
    <row r="4" spans="1:4">
      <c r="A4" s="14" t="s">
        <v>20</v>
      </c>
    </row>
    <row r="5" spans="1:4">
      <c r="A5" s="14" t="s">
        <v>444</v>
      </c>
      <c r="B5" s="14">
        <v>0</v>
      </c>
      <c r="C5" s="16">
        <v>0</v>
      </c>
    </row>
    <row r="6" spans="1:4">
      <c r="A6" s="14" t="s">
        <v>21</v>
      </c>
      <c r="B6" s="14">
        <v>230</v>
      </c>
      <c r="C6" s="16">
        <v>0</v>
      </c>
    </row>
    <row r="7" spans="1:4">
      <c r="A7" s="14" t="s">
        <v>22</v>
      </c>
      <c r="B7" s="17">
        <v>2467848.7799999998</v>
      </c>
      <c r="C7" s="16">
        <v>3.0999999999999999E-3</v>
      </c>
    </row>
    <row r="8" spans="1:4">
      <c r="A8" s="14" t="s">
        <v>445</v>
      </c>
      <c r="B8" s="14">
        <v>0</v>
      </c>
      <c r="C8" s="16">
        <v>0</v>
      </c>
    </row>
    <row r="9" spans="1:4">
      <c r="A9" s="14" t="s">
        <v>23</v>
      </c>
      <c r="B9" s="14">
        <v>0</v>
      </c>
      <c r="C9" s="16">
        <v>0</v>
      </c>
    </row>
    <row r="10" spans="1:4">
      <c r="A10" s="14" t="s">
        <v>29</v>
      </c>
      <c r="B10" s="17">
        <v>6286922.0599999996</v>
      </c>
      <c r="C10" s="16">
        <v>7.9000000000000008E-3</v>
      </c>
    </row>
    <row r="11" spans="1:4">
      <c r="A11" s="14" t="s">
        <v>25</v>
      </c>
      <c r="B11" s="17">
        <v>54567832.159999996</v>
      </c>
      <c r="C11" s="16">
        <v>6.8699999999999997E-2</v>
      </c>
    </row>
    <row r="12" spans="1:4">
      <c r="A12" s="14" t="s">
        <v>26</v>
      </c>
      <c r="B12" s="17">
        <v>7735446.2400000002</v>
      </c>
      <c r="C12" s="16">
        <v>9.7000000000000003E-3</v>
      </c>
    </row>
    <row r="13" spans="1:4">
      <c r="A13" s="14" t="s">
        <v>27</v>
      </c>
      <c r="B13" s="14">
        <v>0</v>
      </c>
      <c r="C13" s="16">
        <v>0</v>
      </c>
    </row>
    <row r="14" spans="1:4">
      <c r="A14" s="14" t="s">
        <v>28</v>
      </c>
      <c r="B14" s="17">
        <v>1220880</v>
      </c>
      <c r="C14" s="16">
        <v>1.5E-3</v>
      </c>
    </row>
    <row r="15" spans="1:4">
      <c r="B15" s="14" t="s">
        <v>20</v>
      </c>
      <c r="C15" s="18">
        <v>72279159.239999995</v>
      </c>
      <c r="D15" s="19">
        <v>9.0999999999999998E-2</v>
      </c>
    </row>
    <row r="16" spans="1:4">
      <c r="A16" s="14" t="s">
        <v>30</v>
      </c>
    </row>
    <row r="17" spans="1:3">
      <c r="A17" s="14" t="s">
        <v>446</v>
      </c>
      <c r="B17" s="14">
        <v>0</v>
      </c>
      <c r="C17" s="16">
        <v>0</v>
      </c>
    </row>
    <row r="18" spans="1:3">
      <c r="A18" s="14" t="s">
        <v>32</v>
      </c>
      <c r="B18" s="17">
        <v>78502</v>
      </c>
      <c r="C18" s="16">
        <v>1E-4</v>
      </c>
    </row>
    <row r="19" spans="1:3">
      <c r="A19" s="14" t="s">
        <v>44</v>
      </c>
      <c r="B19" s="17">
        <v>31748</v>
      </c>
      <c r="C19" s="16">
        <v>0</v>
      </c>
    </row>
    <row r="20" spans="1:3">
      <c r="A20" s="14" t="s">
        <v>447</v>
      </c>
      <c r="B20" s="17">
        <v>193713.25</v>
      </c>
      <c r="C20" s="16">
        <v>2.0000000000000001E-4</v>
      </c>
    </row>
    <row r="21" spans="1:3">
      <c r="A21" s="14" t="s">
        <v>37</v>
      </c>
      <c r="B21" s="17">
        <v>678934.56</v>
      </c>
      <c r="C21" s="16">
        <v>8.9999999999999998E-4</v>
      </c>
    </row>
    <row r="22" spans="1:3">
      <c r="A22" s="14" t="s">
        <v>38</v>
      </c>
      <c r="B22" s="17">
        <v>84960</v>
      </c>
      <c r="C22" s="16">
        <v>1E-4</v>
      </c>
    </row>
    <row r="23" spans="1:3">
      <c r="A23" s="14" t="s">
        <v>39</v>
      </c>
      <c r="B23" s="17">
        <v>4057961.5</v>
      </c>
      <c r="C23" s="16">
        <v>5.1000000000000004E-3</v>
      </c>
    </row>
    <row r="24" spans="1:3">
      <c r="A24" s="14" t="s">
        <v>40</v>
      </c>
      <c r="B24" s="17">
        <v>5695090</v>
      </c>
      <c r="C24" s="16">
        <v>7.1999999999999998E-3</v>
      </c>
    </row>
    <row r="25" spans="1:3">
      <c r="A25" s="14" t="s">
        <v>33</v>
      </c>
      <c r="B25" s="17">
        <v>7398980</v>
      </c>
      <c r="C25" s="16">
        <v>9.2999999999999992E-3</v>
      </c>
    </row>
    <row r="26" spans="1:3">
      <c r="A26" s="14" t="s">
        <v>42</v>
      </c>
      <c r="B26" s="17">
        <v>53762.62</v>
      </c>
      <c r="C26" s="16">
        <v>1E-4</v>
      </c>
    </row>
    <row r="27" spans="1:3">
      <c r="A27" s="14" t="s">
        <v>43</v>
      </c>
      <c r="B27" s="17">
        <v>135477.5</v>
      </c>
      <c r="C27" s="16">
        <v>2.0000000000000001E-4</v>
      </c>
    </row>
    <row r="28" spans="1:3">
      <c r="A28" s="14" t="s">
        <v>45</v>
      </c>
      <c r="B28" s="17">
        <v>1184269</v>
      </c>
      <c r="C28" s="16">
        <v>1.5E-3</v>
      </c>
    </row>
    <row r="29" spans="1:3">
      <c r="A29" s="14" t="s">
        <v>51</v>
      </c>
      <c r="B29" s="17">
        <v>447212</v>
      </c>
      <c r="C29" s="16">
        <v>5.9999999999999995E-4</v>
      </c>
    </row>
    <row r="30" spans="1:3">
      <c r="A30" s="14" t="s">
        <v>47</v>
      </c>
      <c r="B30" s="17">
        <v>5004691.75</v>
      </c>
      <c r="C30" s="16">
        <v>6.3E-3</v>
      </c>
    </row>
    <row r="31" spans="1:3">
      <c r="A31" s="14" t="s">
        <v>448</v>
      </c>
      <c r="B31" s="14">
        <v>0</v>
      </c>
      <c r="C31" s="16">
        <v>0</v>
      </c>
    </row>
    <row r="32" spans="1:3">
      <c r="A32" s="14" t="s">
        <v>36</v>
      </c>
      <c r="B32" s="17">
        <v>485772.75</v>
      </c>
      <c r="C32" s="16">
        <v>5.9999999999999995E-4</v>
      </c>
    </row>
    <row r="33" spans="1:3">
      <c r="A33" s="14" t="s">
        <v>54</v>
      </c>
      <c r="B33" s="17">
        <v>247059.79</v>
      </c>
      <c r="C33" s="16">
        <v>2.9999999999999997E-4</v>
      </c>
    </row>
    <row r="34" spans="1:3">
      <c r="A34" s="14" t="s">
        <v>53</v>
      </c>
      <c r="B34" s="17">
        <v>1860000</v>
      </c>
      <c r="C34" s="16">
        <v>2.3E-3</v>
      </c>
    </row>
    <row r="35" spans="1:3">
      <c r="A35" s="14" t="s">
        <v>449</v>
      </c>
      <c r="B35" s="17">
        <v>270541</v>
      </c>
      <c r="C35" s="16">
        <v>2.9999999999999997E-4</v>
      </c>
    </row>
    <row r="36" spans="1:3">
      <c r="A36" s="14" t="s">
        <v>35</v>
      </c>
      <c r="B36" s="17">
        <v>338284</v>
      </c>
      <c r="C36" s="16">
        <v>4.0000000000000002E-4</v>
      </c>
    </row>
    <row r="37" spans="1:3">
      <c r="A37" s="14" t="s">
        <v>450</v>
      </c>
      <c r="B37" s="17">
        <v>15100</v>
      </c>
      <c r="C37" s="16">
        <v>0</v>
      </c>
    </row>
    <row r="38" spans="1:3">
      <c r="A38" s="14" t="s">
        <v>428</v>
      </c>
      <c r="B38" s="17">
        <v>4254440.37</v>
      </c>
      <c r="C38" s="16">
        <v>5.4000000000000003E-3</v>
      </c>
    </row>
    <row r="39" spans="1:3">
      <c r="A39" s="14" t="s">
        <v>59</v>
      </c>
      <c r="B39" s="17">
        <v>2238315.5</v>
      </c>
      <c r="C39" s="16">
        <v>2.8E-3</v>
      </c>
    </row>
    <row r="40" spans="1:3">
      <c r="A40" s="14" t="s">
        <v>41</v>
      </c>
      <c r="B40" s="17">
        <v>52749</v>
      </c>
      <c r="C40" s="16">
        <v>1E-4</v>
      </c>
    </row>
    <row r="41" spans="1:3">
      <c r="A41" s="14" t="s">
        <v>61</v>
      </c>
      <c r="B41" s="17">
        <v>935011.13</v>
      </c>
      <c r="C41" s="16">
        <v>1.1999999999999999E-3</v>
      </c>
    </row>
    <row r="42" spans="1:3">
      <c r="A42" s="14" t="s">
        <v>34</v>
      </c>
      <c r="B42" s="17">
        <v>133448.75</v>
      </c>
      <c r="C42" s="16">
        <v>2.0000000000000001E-4</v>
      </c>
    </row>
    <row r="43" spans="1:3">
      <c r="A43" s="14" t="s">
        <v>451</v>
      </c>
      <c r="B43" s="17">
        <v>14883.75</v>
      </c>
      <c r="C43" s="16">
        <v>0</v>
      </c>
    </row>
    <row r="44" spans="1:3">
      <c r="A44" s="14" t="s">
        <v>67</v>
      </c>
      <c r="B44" s="14">
        <v>0</v>
      </c>
      <c r="C44" s="16">
        <v>0</v>
      </c>
    </row>
    <row r="45" spans="1:3">
      <c r="A45" s="14" t="s">
        <v>70</v>
      </c>
      <c r="B45" s="17">
        <v>32874117.420000002</v>
      </c>
      <c r="C45" s="16">
        <v>4.1399999999999999E-2</v>
      </c>
    </row>
    <row r="46" spans="1:3">
      <c r="A46" s="14" t="s">
        <v>452</v>
      </c>
      <c r="B46" s="17">
        <v>279785.38</v>
      </c>
      <c r="C46" s="16">
        <v>4.0000000000000002E-4</v>
      </c>
    </row>
    <row r="47" spans="1:3">
      <c r="A47" s="14" t="s">
        <v>453</v>
      </c>
      <c r="B47" s="17">
        <v>4137959.5</v>
      </c>
      <c r="C47" s="16">
        <v>5.1999999999999998E-3</v>
      </c>
    </row>
    <row r="48" spans="1:3">
      <c r="A48" s="14" t="s">
        <v>63</v>
      </c>
      <c r="B48" s="17">
        <v>11118</v>
      </c>
      <c r="C48" s="16">
        <v>0</v>
      </c>
    </row>
    <row r="49" spans="1:4">
      <c r="A49" s="14" t="s">
        <v>52</v>
      </c>
      <c r="B49" s="17">
        <v>310210</v>
      </c>
      <c r="C49" s="16">
        <v>4.0000000000000002E-4</v>
      </c>
    </row>
    <row r="50" spans="1:4">
      <c r="A50" s="14" t="s">
        <v>46</v>
      </c>
      <c r="B50" s="17">
        <v>2250000</v>
      </c>
      <c r="C50" s="16">
        <v>2.8E-3</v>
      </c>
    </row>
    <row r="51" spans="1:4">
      <c r="A51" s="14" t="s">
        <v>71</v>
      </c>
      <c r="B51" s="14">
        <v>0</v>
      </c>
      <c r="C51" s="16">
        <v>0</v>
      </c>
    </row>
    <row r="52" spans="1:4">
      <c r="A52" s="14" t="s">
        <v>429</v>
      </c>
      <c r="B52" s="14">
        <v>0</v>
      </c>
      <c r="C52" s="16">
        <v>0</v>
      </c>
    </row>
    <row r="53" spans="1:4">
      <c r="A53" s="14" t="s">
        <v>454</v>
      </c>
      <c r="B53" s="17">
        <v>-223831.55</v>
      </c>
      <c r="C53" s="16">
        <v>-2.9999999999999997E-4</v>
      </c>
    </row>
    <row r="54" spans="1:4">
      <c r="B54" s="14" t="s">
        <v>30</v>
      </c>
      <c r="C54" s="18">
        <v>75530266.969999999</v>
      </c>
      <c r="D54" s="19">
        <v>9.5100000000000004E-2</v>
      </c>
    </row>
    <row r="55" spans="1:4">
      <c r="A55" s="14" t="s">
        <v>75</v>
      </c>
    </row>
    <row r="56" spans="1:4">
      <c r="A56" s="14" t="s">
        <v>88</v>
      </c>
      <c r="B56" s="17">
        <v>1579235.5</v>
      </c>
      <c r="C56" s="16">
        <v>2E-3</v>
      </c>
    </row>
    <row r="57" spans="1:4">
      <c r="A57" s="14" t="s">
        <v>76</v>
      </c>
      <c r="B57" s="14">
        <v>0</v>
      </c>
      <c r="C57" s="16">
        <v>0</v>
      </c>
    </row>
    <row r="58" spans="1:4">
      <c r="A58" s="14" t="s">
        <v>79</v>
      </c>
      <c r="B58" s="17">
        <v>162014</v>
      </c>
      <c r="C58" s="16">
        <v>2.0000000000000001E-4</v>
      </c>
    </row>
    <row r="60" spans="1:4">
      <c r="B60" s="13" t="s">
        <v>17</v>
      </c>
    </row>
    <row r="61" spans="1:4">
      <c r="B61" s="13" t="s">
        <v>18</v>
      </c>
    </row>
    <row r="62" spans="1:4">
      <c r="B62" s="14" t="s">
        <v>19</v>
      </c>
      <c r="C62" s="15">
        <v>242065</v>
      </c>
    </row>
    <row r="63" spans="1:4">
      <c r="A63" s="14" t="s">
        <v>85</v>
      </c>
      <c r="B63" s="17">
        <v>468119</v>
      </c>
      <c r="C63" s="16">
        <v>5.9999999999999995E-4</v>
      </c>
    </row>
    <row r="64" spans="1:4">
      <c r="A64" s="14" t="s">
        <v>82</v>
      </c>
      <c r="B64" s="17">
        <v>99865</v>
      </c>
      <c r="C64" s="16">
        <v>1E-4</v>
      </c>
    </row>
    <row r="65" spans="1:4">
      <c r="A65" s="14" t="s">
        <v>78</v>
      </c>
      <c r="B65" s="14">
        <v>0</v>
      </c>
      <c r="C65" s="16">
        <v>0</v>
      </c>
    </row>
    <row r="66" spans="1:4">
      <c r="A66" s="14" t="s">
        <v>77</v>
      </c>
      <c r="B66" s="17">
        <v>194949</v>
      </c>
      <c r="C66" s="16">
        <v>2.0000000000000001E-4</v>
      </c>
    </row>
    <row r="67" spans="1:4">
      <c r="A67" s="14" t="s">
        <v>84</v>
      </c>
      <c r="B67" s="14">
        <v>0</v>
      </c>
      <c r="C67" s="16">
        <v>0</v>
      </c>
    </row>
    <row r="68" spans="1:4">
      <c r="A68" s="14" t="s">
        <v>91</v>
      </c>
      <c r="B68" s="17">
        <v>766437.45</v>
      </c>
      <c r="C68" s="16">
        <v>1E-3</v>
      </c>
    </row>
    <row r="69" spans="1:4">
      <c r="A69" s="14" t="s">
        <v>81</v>
      </c>
      <c r="B69" s="17">
        <v>121794</v>
      </c>
      <c r="C69" s="16">
        <v>2.0000000000000001E-4</v>
      </c>
    </row>
    <row r="70" spans="1:4">
      <c r="A70" s="14" t="s">
        <v>83</v>
      </c>
      <c r="B70" s="17">
        <v>12476128.48</v>
      </c>
      <c r="C70" s="16">
        <v>1.5699999999999999E-2</v>
      </c>
    </row>
    <row r="71" spans="1:4">
      <c r="A71" s="14" t="s">
        <v>89</v>
      </c>
      <c r="B71" s="17">
        <v>69880</v>
      </c>
      <c r="C71" s="16">
        <v>1E-4</v>
      </c>
    </row>
    <row r="72" spans="1:4">
      <c r="A72" s="14" t="s">
        <v>90</v>
      </c>
      <c r="B72" s="17">
        <v>658516.32999999996</v>
      </c>
      <c r="C72" s="16">
        <v>8.0000000000000004E-4</v>
      </c>
    </row>
    <row r="73" spans="1:4">
      <c r="A73" s="14" t="s">
        <v>87</v>
      </c>
      <c r="B73" s="17">
        <v>7709757.8200000003</v>
      </c>
      <c r="C73" s="16">
        <v>9.7000000000000003E-3</v>
      </c>
    </row>
    <row r="74" spans="1:4">
      <c r="A74" s="14" t="s">
        <v>86</v>
      </c>
      <c r="B74" s="17">
        <v>68421.679999999993</v>
      </c>
      <c r="C74" s="16">
        <v>1E-4</v>
      </c>
    </row>
    <row r="75" spans="1:4">
      <c r="A75" s="14" t="s">
        <v>432</v>
      </c>
      <c r="B75" s="14">
        <v>0</v>
      </c>
      <c r="C75" s="16">
        <v>0</v>
      </c>
    </row>
    <row r="76" spans="1:4">
      <c r="B76" s="14" t="s">
        <v>75</v>
      </c>
      <c r="C76" s="18">
        <v>24375118.260000002</v>
      </c>
      <c r="D76" s="19">
        <v>3.0700000000000002E-2</v>
      </c>
    </row>
    <row r="77" spans="1:4">
      <c r="B77" s="14" t="s">
        <v>10</v>
      </c>
      <c r="C77" s="18">
        <v>172184544.47</v>
      </c>
      <c r="D77" s="19">
        <v>0.21679999999999999</v>
      </c>
    </row>
    <row r="78" spans="1:4">
      <c r="A78" s="14" t="s">
        <v>93</v>
      </c>
    </row>
    <row r="79" spans="1:4">
      <c r="A79" s="14" t="s">
        <v>95</v>
      </c>
      <c r="B79" s="17">
        <v>56386465.719999999</v>
      </c>
      <c r="C79" s="16">
        <v>7.0999999999999994E-2</v>
      </c>
    </row>
    <row r="80" spans="1:4">
      <c r="A80" s="14" t="s">
        <v>94</v>
      </c>
      <c r="B80" s="17">
        <v>-3841301.91</v>
      </c>
      <c r="C80" s="16">
        <v>-4.7999999999999996E-3</v>
      </c>
    </row>
    <row r="81" spans="1:4">
      <c r="A81" s="14" t="s">
        <v>97</v>
      </c>
      <c r="B81" s="17">
        <v>-44145631.020000003</v>
      </c>
      <c r="C81" s="16">
        <v>-5.5599999999999997E-2</v>
      </c>
    </row>
    <row r="82" spans="1:4">
      <c r="A82" s="14" t="s">
        <v>96</v>
      </c>
      <c r="B82" s="17">
        <v>397358946.64999998</v>
      </c>
      <c r="C82" s="16">
        <v>0.50039999999999996</v>
      </c>
    </row>
    <row r="83" spans="1:4">
      <c r="A83" s="14" t="s">
        <v>455</v>
      </c>
      <c r="B83" s="17">
        <v>49000</v>
      </c>
      <c r="C83" s="16">
        <v>1E-4</v>
      </c>
    </row>
    <row r="84" spans="1:4">
      <c r="A84" s="14" t="s">
        <v>456</v>
      </c>
      <c r="B84" s="14">
        <v>-139.62</v>
      </c>
      <c r="C84" s="16">
        <v>0</v>
      </c>
    </row>
    <row r="85" spans="1:4">
      <c r="A85" s="14" t="s">
        <v>102</v>
      </c>
      <c r="B85" s="17">
        <v>2961186</v>
      </c>
      <c r="C85" s="16">
        <v>3.7000000000000002E-3</v>
      </c>
    </row>
    <row r="86" spans="1:4">
      <c r="A86" s="14" t="s">
        <v>101</v>
      </c>
      <c r="B86" s="17">
        <v>4512000</v>
      </c>
      <c r="C86" s="16">
        <v>5.7000000000000002E-3</v>
      </c>
    </row>
    <row r="87" spans="1:4">
      <c r="A87" s="14" t="s">
        <v>103</v>
      </c>
      <c r="B87" s="17">
        <v>15886572.619999999</v>
      </c>
      <c r="C87" s="16">
        <v>0.02</v>
      </c>
    </row>
    <row r="88" spans="1:4">
      <c r="A88" s="14" t="s">
        <v>99</v>
      </c>
      <c r="B88" s="17">
        <v>-694650.85</v>
      </c>
      <c r="C88" s="16">
        <v>-8.9999999999999998E-4</v>
      </c>
    </row>
    <row r="89" spans="1:4">
      <c r="A89" s="14" t="s">
        <v>98</v>
      </c>
      <c r="B89" s="17">
        <v>-2039700</v>
      </c>
      <c r="C89" s="16">
        <v>-2.5999999999999999E-3</v>
      </c>
    </row>
    <row r="90" spans="1:4">
      <c r="A90" s="14" t="s">
        <v>100</v>
      </c>
      <c r="B90" s="17">
        <v>-4457710.22</v>
      </c>
      <c r="C90" s="16">
        <v>-5.5999999999999999E-3</v>
      </c>
    </row>
    <row r="91" spans="1:4">
      <c r="A91" s="14" t="s">
        <v>104</v>
      </c>
      <c r="B91" s="17">
        <v>358868044.97000003</v>
      </c>
      <c r="C91" s="16">
        <v>0.45190000000000002</v>
      </c>
    </row>
    <row r="92" spans="1:4">
      <c r="A92" s="14" t="s">
        <v>105</v>
      </c>
      <c r="B92" s="17">
        <v>-294244206.31</v>
      </c>
      <c r="C92" s="16">
        <v>-0.37059999999999998</v>
      </c>
    </row>
    <row r="93" spans="1:4">
      <c r="B93" s="14" t="s">
        <v>93</v>
      </c>
      <c r="C93" s="18">
        <v>486598876.02999997</v>
      </c>
      <c r="D93" s="19">
        <v>0.61280000000000001</v>
      </c>
    </row>
    <row r="94" spans="1:4">
      <c r="A94" s="14" t="s">
        <v>106</v>
      </c>
    </row>
    <row r="95" spans="1:4">
      <c r="A95" s="14" t="s">
        <v>108</v>
      </c>
      <c r="B95" s="17">
        <v>-556793.84</v>
      </c>
      <c r="C95" s="16">
        <v>-6.9999999999999999E-4</v>
      </c>
    </row>
    <row r="96" spans="1:4">
      <c r="A96" s="14" t="s">
        <v>107</v>
      </c>
      <c r="B96" s="17">
        <v>1216936.5</v>
      </c>
      <c r="C96" s="16">
        <v>1.5E-3</v>
      </c>
    </row>
    <row r="97" spans="1:3">
      <c r="A97" s="14" t="s">
        <v>110</v>
      </c>
      <c r="B97" s="17">
        <v>-2310127.12</v>
      </c>
      <c r="C97" s="16">
        <v>-2.8999999999999998E-3</v>
      </c>
    </row>
    <row r="98" spans="1:3">
      <c r="A98" s="14" t="s">
        <v>109</v>
      </c>
      <c r="B98" s="17">
        <v>4565000</v>
      </c>
      <c r="C98" s="16">
        <v>5.7000000000000002E-3</v>
      </c>
    </row>
    <row r="99" spans="1:3">
      <c r="A99" s="14" t="s">
        <v>111</v>
      </c>
      <c r="B99" s="17">
        <v>3262209</v>
      </c>
      <c r="C99" s="16">
        <v>4.1000000000000003E-3</v>
      </c>
    </row>
    <row r="100" spans="1:3">
      <c r="A100" s="14" t="s">
        <v>112</v>
      </c>
      <c r="B100" s="17">
        <v>-2418299.17</v>
      </c>
      <c r="C100" s="16">
        <v>-3.0000000000000001E-3</v>
      </c>
    </row>
    <row r="101" spans="1:3">
      <c r="A101" s="14" t="s">
        <v>114</v>
      </c>
      <c r="B101" s="17">
        <v>457800</v>
      </c>
      <c r="C101" s="16">
        <v>5.9999999999999995E-4</v>
      </c>
    </row>
    <row r="102" spans="1:3">
      <c r="A102" s="14" t="s">
        <v>457</v>
      </c>
      <c r="B102" s="14">
        <v>0</v>
      </c>
      <c r="C102" s="16">
        <v>0</v>
      </c>
    </row>
    <row r="103" spans="1:3">
      <c r="A103" s="14" t="s">
        <v>113</v>
      </c>
      <c r="B103" s="17">
        <v>-142337.47</v>
      </c>
      <c r="C103" s="16">
        <v>-2.0000000000000001E-4</v>
      </c>
    </row>
    <row r="104" spans="1:3">
      <c r="A104" s="14" t="s">
        <v>115</v>
      </c>
      <c r="B104" s="17">
        <v>168033675.63999999</v>
      </c>
      <c r="C104" s="16">
        <v>0.21160000000000001</v>
      </c>
    </row>
    <row r="105" spans="1:3">
      <c r="A105" s="14" t="s">
        <v>458</v>
      </c>
      <c r="B105" s="14">
        <v>0</v>
      </c>
      <c r="C105" s="16">
        <v>0</v>
      </c>
    </row>
    <row r="106" spans="1:3">
      <c r="A106" s="14" t="s">
        <v>116</v>
      </c>
      <c r="B106" s="17">
        <v>-67689012.439999998</v>
      </c>
      <c r="C106" s="16">
        <v>-8.5199999999999998E-2</v>
      </c>
    </row>
    <row r="107" spans="1:3">
      <c r="A107" s="14" t="s">
        <v>118</v>
      </c>
      <c r="B107" s="17">
        <v>-707021.28</v>
      </c>
      <c r="C107" s="16">
        <v>-8.9999999999999998E-4</v>
      </c>
    </row>
    <row r="108" spans="1:3">
      <c r="A108" s="14" t="s">
        <v>117</v>
      </c>
      <c r="B108" s="17">
        <v>1402812</v>
      </c>
      <c r="C108" s="16">
        <v>1.8E-3</v>
      </c>
    </row>
    <row r="109" spans="1:3">
      <c r="A109" s="14" t="s">
        <v>119</v>
      </c>
      <c r="B109" s="17">
        <v>6060730</v>
      </c>
      <c r="C109" s="16">
        <v>7.6E-3</v>
      </c>
    </row>
    <row r="110" spans="1:3">
      <c r="A110" s="14" t="s">
        <v>120</v>
      </c>
      <c r="B110" s="17">
        <v>-4250605.32</v>
      </c>
      <c r="C110" s="16">
        <v>-5.4000000000000003E-3</v>
      </c>
    </row>
    <row r="111" spans="1:3">
      <c r="A111" s="14" t="s">
        <v>122</v>
      </c>
      <c r="B111" s="17">
        <v>-3553746.64</v>
      </c>
      <c r="C111" s="16">
        <v>-4.4999999999999997E-3</v>
      </c>
    </row>
    <row r="112" spans="1:3">
      <c r="A112" s="14" t="s">
        <v>121</v>
      </c>
      <c r="B112" s="17">
        <v>5219780</v>
      </c>
      <c r="C112" s="16">
        <v>6.6E-3</v>
      </c>
    </row>
    <row r="113" spans="1:3">
      <c r="A113" s="14" t="s">
        <v>130</v>
      </c>
      <c r="B113" s="17">
        <v>-12528512.6</v>
      </c>
      <c r="C113" s="16">
        <v>-1.5800000000000002E-2</v>
      </c>
    </row>
    <row r="114" spans="1:3">
      <c r="A114" s="14" t="s">
        <v>124</v>
      </c>
      <c r="B114" s="17">
        <v>-1599295.5</v>
      </c>
      <c r="C114" s="16">
        <v>-2E-3</v>
      </c>
    </row>
    <row r="115" spans="1:3">
      <c r="A115" s="14" t="s">
        <v>123</v>
      </c>
      <c r="B115" s="17">
        <v>-3988972.18</v>
      </c>
      <c r="C115" s="16">
        <v>-5.0000000000000001E-3</v>
      </c>
    </row>
    <row r="116" spans="1:3">
      <c r="A116" s="14" t="s">
        <v>125</v>
      </c>
      <c r="B116" s="17">
        <v>-7564371.3700000001</v>
      </c>
      <c r="C116" s="16">
        <v>-9.4999999999999998E-3</v>
      </c>
    </row>
    <row r="117" spans="1:3">
      <c r="A117" s="14" t="s">
        <v>126</v>
      </c>
      <c r="B117" s="17">
        <v>-159186585.03999999</v>
      </c>
      <c r="C117" s="16">
        <v>-0.20050000000000001</v>
      </c>
    </row>
    <row r="119" spans="1:3">
      <c r="B119" s="13" t="s">
        <v>17</v>
      </c>
    </row>
    <row r="120" spans="1:3">
      <c r="B120" s="13" t="s">
        <v>18</v>
      </c>
    </row>
    <row r="121" spans="1:3">
      <c r="B121" s="14" t="s">
        <v>19</v>
      </c>
      <c r="C121" s="15">
        <v>242065</v>
      </c>
    </row>
    <row r="122" spans="1:3">
      <c r="A122" s="14" t="s">
        <v>127</v>
      </c>
      <c r="B122" s="17">
        <v>-1936994.3</v>
      </c>
      <c r="C122" s="16">
        <v>-2.3999999999999998E-3</v>
      </c>
    </row>
    <row r="123" spans="1:3">
      <c r="A123" s="14" t="s">
        <v>128</v>
      </c>
      <c r="B123" s="17">
        <v>-1383937.44</v>
      </c>
      <c r="C123" s="16">
        <v>-1.6999999999999999E-3</v>
      </c>
    </row>
    <row r="124" spans="1:3">
      <c r="A124" s="14" t="s">
        <v>129</v>
      </c>
      <c r="B124" s="17">
        <v>-12965573</v>
      </c>
      <c r="C124" s="16">
        <v>-1.6299999999999999E-2</v>
      </c>
    </row>
    <row r="125" spans="1:3">
      <c r="A125" s="14" t="s">
        <v>131</v>
      </c>
      <c r="B125" s="17">
        <v>4014442.3</v>
      </c>
      <c r="C125" s="16">
        <v>5.1000000000000004E-3</v>
      </c>
    </row>
    <row r="126" spans="1:3">
      <c r="A126" s="14" t="s">
        <v>132</v>
      </c>
      <c r="B126" s="17">
        <v>7598956.7199999997</v>
      </c>
      <c r="C126" s="16">
        <v>9.5999999999999992E-3</v>
      </c>
    </row>
    <row r="127" spans="1:3">
      <c r="A127" s="14" t="s">
        <v>133</v>
      </c>
      <c r="B127" s="17">
        <v>182433411.86000001</v>
      </c>
      <c r="C127" s="16">
        <v>0.2298</v>
      </c>
    </row>
    <row r="128" spans="1:3">
      <c r="A128" s="14" t="s">
        <v>134</v>
      </c>
      <c r="B128" s="17">
        <v>2260787.7599999998</v>
      </c>
      <c r="C128" s="16">
        <v>2.8E-3</v>
      </c>
    </row>
    <row r="129" spans="1:4">
      <c r="A129" s="14" t="s">
        <v>135</v>
      </c>
      <c r="B129" s="17">
        <v>3593016.15</v>
      </c>
      <c r="C129" s="16">
        <v>4.4999999999999997E-3</v>
      </c>
    </row>
    <row r="130" spans="1:4">
      <c r="A130" s="14" t="s">
        <v>137</v>
      </c>
      <c r="B130" s="17">
        <v>13065583</v>
      </c>
      <c r="C130" s="16">
        <v>1.6500000000000001E-2</v>
      </c>
    </row>
    <row r="131" spans="1:4">
      <c r="A131" s="14" t="s">
        <v>136</v>
      </c>
      <c r="B131" s="17">
        <v>13262986.220000001</v>
      </c>
      <c r="C131" s="16">
        <v>1.67E-2</v>
      </c>
    </row>
    <row r="132" spans="1:4">
      <c r="A132" s="14" t="s">
        <v>138</v>
      </c>
      <c r="B132" s="17">
        <v>1599342.5</v>
      </c>
      <c r="C132" s="16">
        <v>2E-3</v>
      </c>
    </row>
    <row r="133" spans="1:4">
      <c r="A133" s="14" t="s">
        <v>140</v>
      </c>
      <c r="B133" s="17">
        <v>-74376893.099999994</v>
      </c>
      <c r="C133" s="16">
        <v>-9.3700000000000006E-2</v>
      </c>
    </row>
    <row r="134" spans="1:4">
      <c r="A134" s="14" t="s">
        <v>139</v>
      </c>
      <c r="B134" s="17">
        <v>74377263.099999994</v>
      </c>
      <c r="C134" s="16">
        <v>9.3700000000000006E-2</v>
      </c>
    </row>
    <row r="135" spans="1:4">
      <c r="B135" s="14" t="s">
        <v>106</v>
      </c>
      <c r="C135" s="18">
        <v>135265654.94</v>
      </c>
      <c r="D135" s="19">
        <v>0.17030000000000001</v>
      </c>
    </row>
    <row r="136" spans="1:4">
      <c r="A136" s="14" t="s">
        <v>141</v>
      </c>
    </row>
    <row r="137" spans="1:4">
      <c r="A137" s="14" t="s">
        <v>142</v>
      </c>
      <c r="B137" s="17">
        <v>169510</v>
      </c>
      <c r="C137" s="16">
        <v>2.0000000000000001E-4</v>
      </c>
    </row>
    <row r="138" spans="1:4">
      <c r="A138" s="14" t="s">
        <v>143</v>
      </c>
      <c r="B138" s="17">
        <v>-169506</v>
      </c>
      <c r="C138" s="16">
        <v>-2.0000000000000001E-4</v>
      </c>
    </row>
    <row r="139" spans="1:4">
      <c r="B139" s="14" t="s">
        <v>141</v>
      </c>
      <c r="C139" s="13">
        <v>4</v>
      </c>
      <c r="D139" s="19">
        <v>0</v>
      </c>
    </row>
    <row r="140" spans="1:4">
      <c r="A140" s="14" t="s">
        <v>144</v>
      </c>
    </row>
    <row r="141" spans="1:4">
      <c r="A141" s="14" t="s">
        <v>145</v>
      </c>
      <c r="B141" s="14">
        <v>0</v>
      </c>
      <c r="C141" s="16">
        <v>0</v>
      </c>
    </row>
    <row r="142" spans="1:4">
      <c r="B142" s="14" t="s">
        <v>144</v>
      </c>
      <c r="C142" s="13">
        <v>0</v>
      </c>
      <c r="D142" s="19">
        <v>0</v>
      </c>
    </row>
    <row r="143" spans="1:4">
      <c r="B143" s="14" t="s">
        <v>459</v>
      </c>
      <c r="C143" s="18">
        <v>621864534.97000003</v>
      </c>
      <c r="D143" s="19">
        <v>0.78320000000000001</v>
      </c>
    </row>
    <row r="144" spans="1:4">
      <c r="A144" s="14" t="s">
        <v>147</v>
      </c>
    </row>
    <row r="145" spans="1:4">
      <c r="A145" s="14" t="s">
        <v>149</v>
      </c>
      <c r="B145" s="14">
        <v>0</v>
      </c>
      <c r="C145" s="16">
        <v>0</v>
      </c>
    </row>
    <row r="146" spans="1:4">
      <c r="A146" s="14" t="s">
        <v>164</v>
      </c>
      <c r="B146" s="17">
        <v>327974.58</v>
      </c>
      <c r="C146" s="16">
        <v>4.0000000000000002E-4</v>
      </c>
    </row>
    <row r="147" spans="1:4">
      <c r="A147" s="14" t="s">
        <v>159</v>
      </c>
      <c r="B147" s="17">
        <v>7273312.71</v>
      </c>
      <c r="C147" s="16">
        <v>9.1999999999999998E-3</v>
      </c>
    </row>
    <row r="148" spans="1:4">
      <c r="A148" s="14" t="s">
        <v>152</v>
      </c>
      <c r="B148" s="17">
        <v>43000</v>
      </c>
      <c r="C148" s="16">
        <v>1E-4</v>
      </c>
    </row>
    <row r="149" spans="1:4">
      <c r="A149" s="14" t="s">
        <v>154</v>
      </c>
      <c r="B149" s="17">
        <v>13675.75</v>
      </c>
      <c r="C149" s="16">
        <v>0</v>
      </c>
    </row>
    <row r="150" spans="1:4">
      <c r="A150" s="14" t="s">
        <v>156</v>
      </c>
      <c r="B150" s="17">
        <v>1432130</v>
      </c>
      <c r="C150" s="16">
        <v>1.8E-3</v>
      </c>
    </row>
    <row r="151" spans="1:4">
      <c r="A151" s="14" t="s">
        <v>157</v>
      </c>
      <c r="B151" s="17">
        <v>51149</v>
      </c>
      <c r="C151" s="16">
        <v>1E-4</v>
      </c>
    </row>
    <row r="152" spans="1:4">
      <c r="A152" s="14" t="s">
        <v>151</v>
      </c>
      <c r="B152" s="17">
        <v>881899.83</v>
      </c>
      <c r="C152" s="16">
        <v>1.1000000000000001E-3</v>
      </c>
    </row>
    <row r="153" spans="1:4">
      <c r="A153" s="14" t="s">
        <v>158</v>
      </c>
      <c r="B153" s="17">
        <v>559470</v>
      </c>
      <c r="C153" s="16">
        <v>6.9999999999999999E-4</v>
      </c>
    </row>
    <row r="154" spans="1:4">
      <c r="A154" s="14" t="s">
        <v>163</v>
      </c>
      <c r="B154" s="17">
        <v>22144969.02</v>
      </c>
      <c r="C154" s="16">
        <v>2.7900000000000001E-2</v>
      </c>
    </row>
    <row r="155" spans="1:4">
      <c r="A155" s="14" t="s">
        <v>160</v>
      </c>
      <c r="B155" s="17">
        <v>3082552.5</v>
      </c>
      <c r="C155" s="16">
        <v>3.8999999999999998E-3</v>
      </c>
    </row>
    <row r="156" spans="1:4">
      <c r="A156" s="14" t="s">
        <v>161</v>
      </c>
      <c r="B156" s="17">
        <v>4343961.1900000004</v>
      </c>
      <c r="C156" s="16">
        <v>5.4999999999999997E-3</v>
      </c>
    </row>
    <row r="157" spans="1:4">
      <c r="A157" s="14" t="s">
        <v>162</v>
      </c>
      <c r="B157" s="17">
        <v>14886192.15</v>
      </c>
      <c r="C157" s="16">
        <v>1.8700000000000001E-2</v>
      </c>
    </row>
    <row r="158" spans="1:4">
      <c r="A158" s="14" t="s">
        <v>460</v>
      </c>
      <c r="B158" s="17">
        <v>49000</v>
      </c>
      <c r="C158" s="16">
        <v>1E-4</v>
      </c>
    </row>
    <row r="159" spans="1:4">
      <c r="B159" s="14" t="s">
        <v>147</v>
      </c>
      <c r="C159" s="18">
        <v>55089286.729999997</v>
      </c>
      <c r="D159" s="19">
        <v>6.9400000000000003E-2</v>
      </c>
    </row>
    <row r="160" spans="1:4">
      <c r="A160" s="14" t="s">
        <v>165</v>
      </c>
    </row>
    <row r="161" spans="1:4">
      <c r="A161" s="14" t="s">
        <v>168</v>
      </c>
      <c r="B161" s="14">
        <v>0</v>
      </c>
      <c r="C161" s="16">
        <v>0</v>
      </c>
    </row>
    <row r="162" spans="1:4">
      <c r="A162" s="14" t="s">
        <v>166</v>
      </c>
      <c r="B162" s="17">
        <v>130801</v>
      </c>
      <c r="C162" s="16">
        <v>2.0000000000000001E-4</v>
      </c>
    </row>
    <row r="163" spans="1:4">
      <c r="A163" s="14" t="s">
        <v>461</v>
      </c>
      <c r="B163" s="17">
        <v>2207755.91</v>
      </c>
      <c r="C163" s="16">
        <v>2.8E-3</v>
      </c>
    </row>
    <row r="164" spans="1:4">
      <c r="A164" s="14" t="s">
        <v>167</v>
      </c>
      <c r="B164" s="17">
        <v>2500000</v>
      </c>
      <c r="C164" s="16">
        <v>3.0999999999999999E-3</v>
      </c>
    </row>
    <row r="165" spans="1:4">
      <c r="B165" s="14" t="s">
        <v>165</v>
      </c>
      <c r="C165" s="18">
        <v>4838556.91</v>
      </c>
      <c r="D165" s="19">
        <v>6.1000000000000004E-3</v>
      </c>
    </row>
    <row r="166" spans="1:4">
      <c r="A166" s="14" t="s">
        <v>169</v>
      </c>
    </row>
    <row r="167" spans="1:4">
      <c r="A167" s="14" t="s">
        <v>170</v>
      </c>
      <c r="B167" s="17">
        <v>68948.36</v>
      </c>
      <c r="C167" s="16">
        <v>1E-4</v>
      </c>
    </row>
    <row r="168" spans="1:4">
      <c r="B168" s="14" t="s">
        <v>169</v>
      </c>
      <c r="C168" s="18">
        <v>68948.36</v>
      </c>
      <c r="D168" s="19">
        <v>1E-4</v>
      </c>
    </row>
    <row r="169" spans="1:4">
      <c r="A169" s="14" t="s">
        <v>171</v>
      </c>
    </row>
    <row r="170" spans="1:4">
      <c r="A170" s="14" t="s">
        <v>462</v>
      </c>
      <c r="B170" s="14">
        <v>0</v>
      </c>
      <c r="C170" s="16">
        <v>0</v>
      </c>
    </row>
    <row r="171" spans="1:4">
      <c r="B171" s="14" t="s">
        <v>171</v>
      </c>
      <c r="C171" s="13">
        <v>0</v>
      </c>
      <c r="D171" s="19">
        <v>0</v>
      </c>
    </row>
    <row r="172" spans="1:4">
      <c r="A172" s="14" t="s">
        <v>173</v>
      </c>
    </row>
    <row r="173" spans="1:4">
      <c r="A173" s="14" t="s">
        <v>174</v>
      </c>
      <c r="B173" s="17">
        <v>5888030.7699999996</v>
      </c>
      <c r="C173" s="16">
        <v>7.4000000000000003E-3</v>
      </c>
    </row>
    <row r="174" spans="1:4">
      <c r="A174" s="14" t="s">
        <v>179</v>
      </c>
      <c r="B174" s="14">
        <v>0</v>
      </c>
      <c r="C174" s="16">
        <v>0</v>
      </c>
    </row>
    <row r="175" spans="1:4">
      <c r="A175" s="14" t="s">
        <v>175</v>
      </c>
      <c r="B175" s="14">
        <v>0</v>
      </c>
      <c r="C175" s="16">
        <v>0</v>
      </c>
    </row>
    <row r="176" spans="1:4">
      <c r="A176" s="14" t="s">
        <v>176</v>
      </c>
      <c r="B176" s="14">
        <v>0</v>
      </c>
      <c r="C176" s="16">
        <v>0</v>
      </c>
    </row>
    <row r="178" spans="1:4">
      <c r="B178" s="13" t="s">
        <v>17</v>
      </c>
    </row>
    <row r="179" spans="1:4">
      <c r="B179" s="13" t="s">
        <v>18</v>
      </c>
    </row>
    <row r="180" spans="1:4">
      <c r="B180" s="14" t="s">
        <v>19</v>
      </c>
      <c r="C180" s="15">
        <v>242065</v>
      </c>
    </row>
    <row r="181" spans="1:4">
      <c r="A181" s="14" t="s">
        <v>178</v>
      </c>
      <c r="B181" s="17">
        <v>1778467.11</v>
      </c>
      <c r="C181" s="16">
        <v>2.2000000000000001E-3</v>
      </c>
    </row>
    <row r="182" spans="1:4">
      <c r="A182" s="14" t="s">
        <v>184</v>
      </c>
      <c r="B182" s="14">
        <v>0</v>
      </c>
      <c r="C182" s="16">
        <v>0</v>
      </c>
    </row>
    <row r="183" spans="1:4">
      <c r="A183" s="14" t="s">
        <v>180</v>
      </c>
      <c r="B183" s="14">
        <v>0</v>
      </c>
      <c r="C183" s="16">
        <v>0</v>
      </c>
    </row>
    <row r="184" spans="1:4">
      <c r="A184" s="14" t="s">
        <v>177</v>
      </c>
      <c r="B184" s="14">
        <v>0</v>
      </c>
      <c r="C184" s="16">
        <v>0</v>
      </c>
    </row>
    <row r="185" spans="1:4">
      <c r="A185" s="14" t="s">
        <v>181</v>
      </c>
      <c r="B185" s="14">
        <v>0</v>
      </c>
      <c r="C185" s="16">
        <v>0</v>
      </c>
    </row>
    <row r="186" spans="1:4">
      <c r="A186" s="14" t="s">
        <v>182</v>
      </c>
      <c r="B186" s="17">
        <v>185950</v>
      </c>
      <c r="C186" s="16">
        <v>2.0000000000000001E-4</v>
      </c>
    </row>
    <row r="187" spans="1:4">
      <c r="A187" s="14" t="s">
        <v>183</v>
      </c>
      <c r="B187" s="14">
        <v>0</v>
      </c>
      <c r="C187" s="16">
        <v>0</v>
      </c>
    </row>
    <row r="188" spans="1:4">
      <c r="A188" s="14" t="s">
        <v>185</v>
      </c>
      <c r="B188" s="17">
        <v>892993.14</v>
      </c>
      <c r="C188" s="16">
        <v>1.1000000000000001E-3</v>
      </c>
    </row>
    <row r="189" spans="1:4">
      <c r="B189" s="14" t="s">
        <v>173</v>
      </c>
      <c r="C189" s="18">
        <v>8745441.0199999996</v>
      </c>
      <c r="D189" s="19">
        <v>1.0999999999999999E-2</v>
      </c>
    </row>
    <row r="190" spans="1:4">
      <c r="A190" s="14" t="s">
        <v>186</v>
      </c>
    </row>
    <row r="191" spans="1:4">
      <c r="A191" s="14" t="s">
        <v>187</v>
      </c>
      <c r="B191" s="14">
        <v>0</v>
      </c>
      <c r="C191" s="16">
        <v>0</v>
      </c>
    </row>
    <row r="192" spans="1:4">
      <c r="B192" s="14" t="s">
        <v>186</v>
      </c>
      <c r="C192" s="13">
        <v>0</v>
      </c>
      <c r="D192" s="19">
        <v>0</v>
      </c>
    </row>
    <row r="193" spans="1:4">
      <c r="B193" s="14" t="s">
        <v>1</v>
      </c>
      <c r="C193" s="18">
        <v>68742233.019999996</v>
      </c>
      <c r="D193" s="19">
        <v>8.6599999999999996E-2</v>
      </c>
    </row>
    <row r="194" spans="1:4">
      <c r="A194" s="14" t="s">
        <v>189</v>
      </c>
    </row>
    <row r="195" spans="1:4">
      <c r="A195" s="14" t="s">
        <v>190</v>
      </c>
      <c r="B195" s="17">
        <v>321613.8</v>
      </c>
      <c r="C195" s="16">
        <v>4.0000000000000002E-4</v>
      </c>
    </row>
    <row r="196" spans="1:4">
      <c r="B196" s="14" t="s">
        <v>189</v>
      </c>
      <c r="C196" s="18">
        <v>321613.8</v>
      </c>
      <c r="D196" s="19">
        <v>4.0000000000000002E-4</v>
      </c>
    </row>
    <row r="197" spans="1:4">
      <c r="A197" s="14" t="s">
        <v>191</v>
      </c>
    </row>
    <row r="198" spans="1:4">
      <c r="A198" s="14" t="s">
        <v>192</v>
      </c>
      <c r="B198" s="17">
        <v>6286922.0599999996</v>
      </c>
      <c r="C198" s="16">
        <v>7.9000000000000008E-3</v>
      </c>
    </row>
    <row r="199" spans="1:4">
      <c r="A199" s="14" t="s">
        <v>193</v>
      </c>
      <c r="B199" s="17">
        <v>12377829.15</v>
      </c>
      <c r="C199" s="16">
        <v>1.5599999999999999E-2</v>
      </c>
    </row>
    <row r="200" spans="1:4">
      <c r="B200" s="14" t="s">
        <v>191</v>
      </c>
      <c r="C200" s="18">
        <v>18664751.210000001</v>
      </c>
      <c r="D200" s="19">
        <v>2.35E-2</v>
      </c>
    </row>
    <row r="201" spans="1:4">
      <c r="B201" s="14" t="s">
        <v>463</v>
      </c>
      <c r="C201" s="18">
        <v>18986365.010000002</v>
      </c>
      <c r="D201" s="19">
        <v>2.3900000000000001E-2</v>
      </c>
    </row>
    <row r="202" spans="1:4">
      <c r="A202" s="14" t="s">
        <v>195</v>
      </c>
    </row>
    <row r="203" spans="1:4">
      <c r="A203" s="14" t="s">
        <v>464</v>
      </c>
      <c r="B203" s="17">
        <v>1149349.5</v>
      </c>
      <c r="C203" s="16">
        <v>1.4E-3</v>
      </c>
    </row>
    <row r="204" spans="1:4">
      <c r="A204" s="14" t="s">
        <v>197</v>
      </c>
      <c r="B204" s="17">
        <v>12169558.5</v>
      </c>
      <c r="C204" s="16">
        <v>1.5299999999999999E-2</v>
      </c>
    </row>
    <row r="205" spans="1:4">
      <c r="A205" s="14" t="s">
        <v>199</v>
      </c>
      <c r="B205" s="17">
        <v>6923776.2999999998</v>
      </c>
      <c r="C205" s="16">
        <v>8.6999999999999994E-3</v>
      </c>
    </row>
    <row r="206" spans="1:4">
      <c r="A206" s="14" t="s">
        <v>465</v>
      </c>
      <c r="B206" s="17">
        <v>55074409.369999997</v>
      </c>
      <c r="C206" s="16">
        <v>6.9400000000000003E-2</v>
      </c>
    </row>
    <row r="207" spans="1:4">
      <c r="A207" s="14" t="s">
        <v>201</v>
      </c>
      <c r="B207" s="17">
        <v>4832467.5</v>
      </c>
      <c r="C207" s="16">
        <v>6.1000000000000004E-3</v>
      </c>
    </row>
    <row r="208" spans="1:4">
      <c r="A208" s="14" t="s">
        <v>200</v>
      </c>
      <c r="B208" s="17">
        <v>960392</v>
      </c>
      <c r="C208" s="16">
        <v>1.1999999999999999E-3</v>
      </c>
    </row>
    <row r="209" spans="1:3">
      <c r="A209" s="14" t="s">
        <v>202</v>
      </c>
      <c r="B209" s="17">
        <v>-876188.85</v>
      </c>
      <c r="C209" s="16">
        <v>-1.1000000000000001E-3</v>
      </c>
    </row>
    <row r="210" spans="1:3">
      <c r="A210" s="14" t="s">
        <v>196</v>
      </c>
      <c r="B210" s="17">
        <v>1000813.05</v>
      </c>
      <c r="C210" s="16">
        <v>1.2999999999999999E-3</v>
      </c>
    </row>
    <row r="211" spans="1:3">
      <c r="A211" s="14" t="s">
        <v>466</v>
      </c>
      <c r="B211" s="17">
        <v>884708</v>
      </c>
      <c r="C211" s="16">
        <v>1.1000000000000001E-3</v>
      </c>
    </row>
    <row r="212" spans="1:3">
      <c r="A212" s="14" t="s">
        <v>467</v>
      </c>
      <c r="B212" s="17">
        <v>-39854.089999999997</v>
      </c>
      <c r="C212" s="16">
        <v>-1E-4</v>
      </c>
    </row>
    <row r="213" spans="1:3">
      <c r="A213" s="14" t="s">
        <v>468</v>
      </c>
      <c r="B213" s="17">
        <v>64085.87</v>
      </c>
      <c r="C213" s="16">
        <v>1E-4</v>
      </c>
    </row>
    <row r="214" spans="1:3">
      <c r="A214" s="14" t="s">
        <v>206</v>
      </c>
      <c r="B214" s="17">
        <v>1836234.83</v>
      </c>
      <c r="C214" s="16">
        <v>2.3E-3</v>
      </c>
    </row>
    <row r="215" spans="1:3">
      <c r="A215" s="14" t="s">
        <v>198</v>
      </c>
      <c r="B215" s="17">
        <v>346373508.67000002</v>
      </c>
      <c r="C215" s="16">
        <v>0.43619999999999998</v>
      </c>
    </row>
    <row r="216" spans="1:3">
      <c r="A216" s="14" t="s">
        <v>227</v>
      </c>
      <c r="B216" s="17">
        <v>25036225.760000002</v>
      </c>
      <c r="C216" s="16">
        <v>3.15E-2</v>
      </c>
    </row>
    <row r="217" spans="1:3">
      <c r="A217" s="14" t="s">
        <v>232</v>
      </c>
      <c r="B217" s="17">
        <v>8011366.6900000004</v>
      </c>
      <c r="C217" s="16">
        <v>1.01E-2</v>
      </c>
    </row>
    <row r="218" spans="1:3">
      <c r="A218" s="14" t="s">
        <v>211</v>
      </c>
      <c r="B218" s="14">
        <v>0</v>
      </c>
      <c r="C218" s="16">
        <v>0</v>
      </c>
    </row>
    <row r="219" spans="1:3">
      <c r="A219" s="14" t="s">
        <v>351</v>
      </c>
      <c r="B219" s="17">
        <v>4020823.32</v>
      </c>
      <c r="C219" s="16">
        <v>5.1000000000000004E-3</v>
      </c>
    </row>
    <row r="220" spans="1:3">
      <c r="A220" s="14" t="s">
        <v>397</v>
      </c>
      <c r="B220" s="17">
        <v>5165889.1100000003</v>
      </c>
      <c r="C220" s="16">
        <v>6.4999999999999997E-3</v>
      </c>
    </row>
    <row r="221" spans="1:3">
      <c r="A221" s="14" t="s">
        <v>207</v>
      </c>
      <c r="B221" s="17">
        <v>62474522.670000002</v>
      </c>
      <c r="C221" s="16">
        <v>7.8700000000000006E-2</v>
      </c>
    </row>
    <row r="222" spans="1:3">
      <c r="A222" s="14" t="s">
        <v>224</v>
      </c>
      <c r="B222" s="17">
        <v>1218650</v>
      </c>
      <c r="C222" s="16">
        <v>1.5E-3</v>
      </c>
    </row>
    <row r="223" spans="1:3">
      <c r="A223" s="14" t="s">
        <v>214</v>
      </c>
      <c r="B223" s="17">
        <v>-3972355.97</v>
      </c>
      <c r="C223" s="16">
        <v>-5.0000000000000001E-3</v>
      </c>
    </row>
    <row r="224" spans="1:3">
      <c r="A224" s="14" t="s">
        <v>215</v>
      </c>
      <c r="B224" s="17">
        <v>16480</v>
      </c>
      <c r="C224" s="16">
        <v>0</v>
      </c>
    </row>
    <row r="225" spans="1:3">
      <c r="A225" s="14" t="s">
        <v>216</v>
      </c>
      <c r="B225" s="17">
        <v>1802.63</v>
      </c>
      <c r="C225" s="16">
        <v>0</v>
      </c>
    </row>
    <row r="226" spans="1:3">
      <c r="A226" s="14" t="s">
        <v>217</v>
      </c>
      <c r="B226" s="17">
        <v>1272.48</v>
      </c>
      <c r="C226" s="16">
        <v>0</v>
      </c>
    </row>
    <row r="227" spans="1:3">
      <c r="A227" s="14" t="s">
        <v>219</v>
      </c>
      <c r="B227" s="17">
        <v>81871.56</v>
      </c>
      <c r="C227" s="16">
        <v>1E-4</v>
      </c>
    </row>
    <row r="228" spans="1:3">
      <c r="A228" s="14" t="s">
        <v>230</v>
      </c>
      <c r="B228" s="17">
        <v>51880</v>
      </c>
      <c r="C228" s="16">
        <v>1E-4</v>
      </c>
    </row>
    <row r="229" spans="1:3">
      <c r="A229" s="14" t="s">
        <v>221</v>
      </c>
      <c r="B229" s="17">
        <v>90470</v>
      </c>
      <c r="C229" s="16">
        <v>1E-4</v>
      </c>
    </row>
    <row r="230" spans="1:3">
      <c r="A230" s="14" t="s">
        <v>469</v>
      </c>
      <c r="B230" s="17">
        <v>30001</v>
      </c>
      <c r="C230" s="16">
        <v>0</v>
      </c>
    </row>
    <row r="231" spans="1:3">
      <c r="A231" s="14" t="s">
        <v>223</v>
      </c>
      <c r="B231" s="17">
        <v>934350</v>
      </c>
      <c r="C231" s="16">
        <v>1.1999999999999999E-3</v>
      </c>
    </row>
    <row r="232" spans="1:3">
      <c r="A232" s="14" t="s">
        <v>222</v>
      </c>
      <c r="B232" s="17">
        <v>-603474.6</v>
      </c>
      <c r="C232" s="16">
        <v>-8.0000000000000004E-4</v>
      </c>
    </row>
    <row r="233" spans="1:3">
      <c r="A233" s="14" t="s">
        <v>225</v>
      </c>
      <c r="B233" s="17">
        <v>6064183</v>
      </c>
      <c r="C233" s="16">
        <v>7.6E-3</v>
      </c>
    </row>
    <row r="234" spans="1:3">
      <c r="A234" s="14" t="s">
        <v>226</v>
      </c>
      <c r="B234" s="17">
        <v>2048989.25</v>
      </c>
      <c r="C234" s="16">
        <v>2.5999999999999999E-3</v>
      </c>
    </row>
    <row r="235" spans="1:3">
      <c r="A235" s="14" t="s">
        <v>220</v>
      </c>
      <c r="B235" s="17">
        <v>8321309.75</v>
      </c>
      <c r="C235" s="16">
        <v>1.0500000000000001E-2</v>
      </c>
    </row>
    <row r="237" spans="1:3">
      <c r="B237" s="13" t="s">
        <v>17</v>
      </c>
    </row>
    <row r="238" spans="1:3">
      <c r="B238" s="13" t="s">
        <v>18</v>
      </c>
    </row>
    <row r="239" spans="1:3">
      <c r="B239" s="14" t="s">
        <v>19</v>
      </c>
      <c r="C239" s="15">
        <v>242065</v>
      </c>
    </row>
    <row r="240" spans="1:3">
      <c r="A240" s="14" t="s">
        <v>470</v>
      </c>
      <c r="B240" s="17">
        <v>72656.75</v>
      </c>
      <c r="C240" s="16">
        <v>1E-4</v>
      </c>
    </row>
    <row r="241" spans="1:3">
      <c r="A241" s="14" t="s">
        <v>471</v>
      </c>
      <c r="B241" s="17">
        <v>-1080.5</v>
      </c>
      <c r="C241" s="16">
        <v>0</v>
      </c>
    </row>
    <row r="242" spans="1:3">
      <c r="A242" s="14" t="s">
        <v>228</v>
      </c>
      <c r="B242" s="17">
        <v>62882850.509999998</v>
      </c>
      <c r="C242" s="16">
        <v>7.9200000000000007E-2</v>
      </c>
    </row>
    <row r="243" spans="1:3">
      <c r="A243" s="14" t="s">
        <v>229</v>
      </c>
      <c r="B243" s="17">
        <v>48369068.810000002</v>
      </c>
      <c r="C243" s="16">
        <v>6.0900000000000003E-2</v>
      </c>
    </row>
    <row r="244" spans="1:3">
      <c r="A244" s="14" t="s">
        <v>213</v>
      </c>
      <c r="B244" s="17">
        <v>3713165</v>
      </c>
      <c r="C244" s="16">
        <v>4.7000000000000002E-3</v>
      </c>
    </row>
    <row r="245" spans="1:3">
      <c r="A245" s="14" t="s">
        <v>239</v>
      </c>
      <c r="B245" s="17">
        <v>-122907</v>
      </c>
      <c r="C245" s="16">
        <v>-2.0000000000000001E-4</v>
      </c>
    </row>
    <row r="246" spans="1:3">
      <c r="A246" s="14" t="s">
        <v>210</v>
      </c>
      <c r="B246" s="17">
        <v>381547.26</v>
      </c>
      <c r="C246" s="16">
        <v>5.0000000000000001E-4</v>
      </c>
    </row>
    <row r="247" spans="1:3">
      <c r="A247" s="14" t="s">
        <v>277</v>
      </c>
      <c r="B247" s="17">
        <v>-2144325</v>
      </c>
      <c r="C247" s="16">
        <v>-2.7000000000000001E-3</v>
      </c>
    </row>
    <row r="248" spans="1:3">
      <c r="A248" s="14" t="s">
        <v>243</v>
      </c>
      <c r="B248" s="17">
        <v>-633200</v>
      </c>
      <c r="C248" s="16">
        <v>-8.0000000000000004E-4</v>
      </c>
    </row>
    <row r="249" spans="1:3">
      <c r="A249" s="14" t="s">
        <v>241</v>
      </c>
      <c r="B249" s="17">
        <v>-631235.69999999995</v>
      </c>
      <c r="C249" s="16">
        <v>-8.0000000000000004E-4</v>
      </c>
    </row>
    <row r="250" spans="1:3">
      <c r="A250" s="14" t="s">
        <v>265</v>
      </c>
      <c r="B250" s="17">
        <v>-22551815.469999999</v>
      </c>
      <c r="C250" s="16">
        <v>-2.8400000000000002E-2</v>
      </c>
    </row>
    <row r="251" spans="1:3">
      <c r="A251" s="14" t="s">
        <v>233</v>
      </c>
      <c r="B251" s="17">
        <v>-9246375</v>
      </c>
      <c r="C251" s="16">
        <v>-1.1599999999999999E-2</v>
      </c>
    </row>
    <row r="252" spans="1:3">
      <c r="A252" s="14" t="s">
        <v>234</v>
      </c>
      <c r="B252" s="14">
        <v>-630</v>
      </c>
      <c r="C252" s="16">
        <v>0</v>
      </c>
    </row>
    <row r="253" spans="1:3">
      <c r="A253" s="14" t="s">
        <v>235</v>
      </c>
      <c r="B253" s="17">
        <v>-22805522.32</v>
      </c>
      <c r="C253" s="16">
        <v>-2.87E-2</v>
      </c>
    </row>
    <row r="254" spans="1:3">
      <c r="A254" s="14" t="s">
        <v>236</v>
      </c>
      <c r="B254" s="17">
        <v>-3104809.32</v>
      </c>
      <c r="C254" s="16">
        <v>-3.8999999999999998E-3</v>
      </c>
    </row>
    <row r="255" spans="1:3">
      <c r="A255" s="14" t="s">
        <v>275</v>
      </c>
      <c r="B255" s="17">
        <v>-305786</v>
      </c>
      <c r="C255" s="16">
        <v>-4.0000000000000002E-4</v>
      </c>
    </row>
    <row r="256" spans="1:3">
      <c r="A256" s="14" t="s">
        <v>238</v>
      </c>
      <c r="B256" s="17">
        <v>-54869.599999999999</v>
      </c>
      <c r="C256" s="16">
        <v>-1E-4</v>
      </c>
    </row>
    <row r="257" spans="1:3">
      <c r="A257" s="14" t="s">
        <v>274</v>
      </c>
      <c r="B257" s="17">
        <v>-155507.5</v>
      </c>
      <c r="C257" s="16">
        <v>-2.0000000000000001E-4</v>
      </c>
    </row>
    <row r="258" spans="1:3">
      <c r="A258" s="14" t="s">
        <v>240</v>
      </c>
      <c r="B258" s="17">
        <v>-91780732.980000004</v>
      </c>
      <c r="C258" s="16">
        <v>-0.11559999999999999</v>
      </c>
    </row>
    <row r="259" spans="1:3">
      <c r="A259" s="14" t="s">
        <v>254</v>
      </c>
      <c r="B259" s="17">
        <v>-1068532.99</v>
      </c>
      <c r="C259" s="16">
        <v>-1.2999999999999999E-3</v>
      </c>
    </row>
    <row r="260" spans="1:3">
      <c r="A260" s="14" t="s">
        <v>242</v>
      </c>
      <c r="B260" s="17">
        <v>-43935096.920000002</v>
      </c>
      <c r="C260" s="16">
        <v>-5.5300000000000002E-2</v>
      </c>
    </row>
    <row r="261" spans="1:3">
      <c r="A261" s="14" t="s">
        <v>231</v>
      </c>
      <c r="B261" s="17">
        <v>-19559580.629999999</v>
      </c>
      <c r="C261" s="16">
        <v>-2.46E-2</v>
      </c>
    </row>
    <row r="262" spans="1:3">
      <c r="A262" s="14" t="s">
        <v>244</v>
      </c>
      <c r="B262" s="17">
        <v>-5488426.2400000002</v>
      </c>
      <c r="C262" s="16">
        <v>-6.8999999999999999E-3</v>
      </c>
    </row>
    <row r="263" spans="1:3">
      <c r="A263" s="14" t="s">
        <v>245</v>
      </c>
      <c r="B263" s="17">
        <v>-6400</v>
      </c>
      <c r="C263" s="16">
        <v>0</v>
      </c>
    </row>
    <row r="264" spans="1:3">
      <c r="A264" s="14" t="s">
        <v>246</v>
      </c>
      <c r="B264" s="17">
        <v>-1001723.97</v>
      </c>
      <c r="C264" s="16">
        <v>-1.2999999999999999E-3</v>
      </c>
    </row>
    <row r="265" spans="1:3">
      <c r="A265" s="14" t="s">
        <v>247</v>
      </c>
      <c r="B265" s="17">
        <v>-167770.70000000001</v>
      </c>
      <c r="C265" s="16">
        <v>-2.0000000000000001E-4</v>
      </c>
    </row>
    <row r="266" spans="1:3">
      <c r="A266" s="14" t="s">
        <v>248</v>
      </c>
      <c r="B266" s="17">
        <v>-972130</v>
      </c>
      <c r="C266" s="16">
        <v>-1.1999999999999999E-3</v>
      </c>
    </row>
    <row r="267" spans="1:3">
      <c r="A267" s="14" t="s">
        <v>472</v>
      </c>
      <c r="B267" s="17">
        <v>-929403.8</v>
      </c>
      <c r="C267" s="16">
        <v>-1.1999999999999999E-3</v>
      </c>
    </row>
    <row r="268" spans="1:3">
      <c r="A268" s="14" t="s">
        <v>237</v>
      </c>
      <c r="B268" s="17">
        <v>-363814.99</v>
      </c>
      <c r="C268" s="16">
        <v>-5.0000000000000001E-4</v>
      </c>
    </row>
    <row r="269" spans="1:3">
      <c r="A269" s="14" t="s">
        <v>264</v>
      </c>
      <c r="B269" s="17">
        <v>-2892977.5</v>
      </c>
      <c r="C269" s="16">
        <v>-3.5999999999999999E-3</v>
      </c>
    </row>
    <row r="270" spans="1:3">
      <c r="A270" s="14" t="s">
        <v>348</v>
      </c>
      <c r="B270" s="17">
        <v>-932694.35</v>
      </c>
      <c r="C270" s="16">
        <v>-1.1999999999999999E-3</v>
      </c>
    </row>
    <row r="271" spans="1:3">
      <c r="A271" s="14" t="s">
        <v>304</v>
      </c>
      <c r="B271" s="17">
        <v>-165800</v>
      </c>
      <c r="C271" s="16">
        <v>-2.0000000000000001E-4</v>
      </c>
    </row>
    <row r="272" spans="1:3">
      <c r="A272" s="14" t="s">
        <v>256</v>
      </c>
      <c r="B272" s="17">
        <v>-146184</v>
      </c>
      <c r="C272" s="16">
        <v>-2.0000000000000001E-4</v>
      </c>
    </row>
    <row r="273" spans="1:3">
      <c r="A273" s="14" t="s">
        <v>473</v>
      </c>
      <c r="B273" s="17">
        <v>-172100</v>
      </c>
      <c r="C273" s="16">
        <v>-2.0000000000000001E-4</v>
      </c>
    </row>
    <row r="274" spans="1:3">
      <c r="A274" s="14" t="s">
        <v>474</v>
      </c>
      <c r="B274" s="17">
        <v>-2936414.14</v>
      </c>
      <c r="C274" s="16">
        <v>-3.7000000000000002E-3</v>
      </c>
    </row>
    <row r="275" spans="1:3">
      <c r="A275" s="14" t="s">
        <v>475</v>
      </c>
      <c r="B275" s="17">
        <v>-56051</v>
      </c>
      <c r="C275" s="16">
        <v>-1E-4</v>
      </c>
    </row>
    <row r="276" spans="1:3">
      <c r="A276" s="14" t="s">
        <v>259</v>
      </c>
      <c r="B276" s="17">
        <v>-2828862.92</v>
      </c>
      <c r="C276" s="16">
        <v>-3.5999999999999999E-3</v>
      </c>
    </row>
    <row r="277" spans="1:3">
      <c r="A277" s="14" t="s">
        <v>260</v>
      </c>
      <c r="B277" s="17">
        <v>-111862.99</v>
      </c>
      <c r="C277" s="16">
        <v>-1E-4</v>
      </c>
    </row>
    <row r="278" spans="1:3">
      <c r="A278" s="14" t="s">
        <v>261</v>
      </c>
      <c r="B278" s="17">
        <v>-855927.6</v>
      </c>
      <c r="C278" s="16">
        <v>-1.1000000000000001E-3</v>
      </c>
    </row>
    <row r="279" spans="1:3">
      <c r="A279" s="14" t="s">
        <v>276</v>
      </c>
      <c r="B279" s="17">
        <v>-106250</v>
      </c>
      <c r="C279" s="16">
        <v>-1E-4</v>
      </c>
    </row>
    <row r="280" spans="1:3">
      <c r="A280" s="14" t="s">
        <v>263</v>
      </c>
      <c r="B280" s="17">
        <v>-476603</v>
      </c>
      <c r="C280" s="16">
        <v>-5.9999999999999995E-4</v>
      </c>
    </row>
    <row r="281" spans="1:3">
      <c r="A281" s="14" t="s">
        <v>251</v>
      </c>
      <c r="B281" s="17">
        <v>-485189</v>
      </c>
      <c r="C281" s="16">
        <v>-5.9999999999999995E-4</v>
      </c>
    </row>
    <row r="282" spans="1:3">
      <c r="A282" s="14" t="s">
        <v>278</v>
      </c>
      <c r="B282" s="17">
        <v>-622956</v>
      </c>
      <c r="C282" s="16">
        <v>-8.0000000000000004E-4</v>
      </c>
    </row>
    <row r="283" spans="1:3">
      <c r="A283" s="14" t="s">
        <v>266</v>
      </c>
      <c r="B283" s="17">
        <v>-168750</v>
      </c>
      <c r="C283" s="16">
        <v>-2.0000000000000001E-4</v>
      </c>
    </row>
    <row r="284" spans="1:3">
      <c r="A284" s="14" t="s">
        <v>255</v>
      </c>
      <c r="B284" s="17">
        <v>-1642164</v>
      </c>
      <c r="C284" s="16">
        <v>-2.0999999999999999E-3</v>
      </c>
    </row>
    <row r="285" spans="1:3">
      <c r="A285" s="14" t="s">
        <v>268</v>
      </c>
      <c r="B285" s="17">
        <v>-923955.5</v>
      </c>
      <c r="C285" s="16">
        <v>-1.1999999999999999E-3</v>
      </c>
    </row>
    <row r="286" spans="1:3">
      <c r="A286" s="14" t="s">
        <v>269</v>
      </c>
      <c r="B286" s="17">
        <v>-85881.67</v>
      </c>
      <c r="C286" s="16">
        <v>-1E-4</v>
      </c>
    </row>
    <row r="287" spans="1:3">
      <c r="A287" s="14" t="s">
        <v>270</v>
      </c>
      <c r="B287" s="17">
        <v>-161051.6</v>
      </c>
      <c r="C287" s="16">
        <v>-2.0000000000000001E-4</v>
      </c>
    </row>
    <row r="288" spans="1:3">
      <c r="A288" s="14" t="s">
        <v>435</v>
      </c>
      <c r="B288" s="17">
        <v>-5600</v>
      </c>
      <c r="C288" s="16">
        <v>0</v>
      </c>
    </row>
    <row r="289" spans="1:3">
      <c r="A289" s="14" t="s">
        <v>271</v>
      </c>
      <c r="B289" s="17">
        <v>-1716332.7</v>
      </c>
      <c r="C289" s="16">
        <v>-2.2000000000000001E-3</v>
      </c>
    </row>
    <row r="290" spans="1:3">
      <c r="A290" s="14" t="s">
        <v>272</v>
      </c>
      <c r="B290" s="17">
        <v>-8250</v>
      </c>
      <c r="C290" s="16">
        <v>0</v>
      </c>
    </row>
    <row r="291" spans="1:3">
      <c r="A291" s="14" t="s">
        <v>273</v>
      </c>
      <c r="B291" s="17">
        <v>-191023.04</v>
      </c>
      <c r="C291" s="16">
        <v>-2.0000000000000001E-4</v>
      </c>
    </row>
    <row r="292" spans="1:3">
      <c r="A292" s="14" t="s">
        <v>262</v>
      </c>
      <c r="B292" s="17">
        <v>-110198.8</v>
      </c>
      <c r="C292" s="16">
        <v>-1E-4</v>
      </c>
    </row>
    <row r="293" spans="1:3">
      <c r="A293" s="14" t="s">
        <v>476</v>
      </c>
      <c r="B293" s="14">
        <v>-1</v>
      </c>
      <c r="C293" s="16">
        <v>0</v>
      </c>
    </row>
    <row r="294" spans="1:3">
      <c r="A294" s="14" t="s">
        <v>322</v>
      </c>
      <c r="B294" s="17">
        <v>-1034104.85</v>
      </c>
      <c r="C294" s="16">
        <v>-1.2999999999999999E-3</v>
      </c>
    </row>
    <row r="295" spans="1:3">
      <c r="A295" s="14" t="s">
        <v>323</v>
      </c>
      <c r="B295" s="17">
        <v>-580939.84</v>
      </c>
      <c r="C295" s="16">
        <v>-6.9999999999999999E-4</v>
      </c>
    </row>
    <row r="297" spans="1:3">
      <c r="B297" s="13" t="s">
        <v>17</v>
      </c>
    </row>
    <row r="298" spans="1:3">
      <c r="B298" s="13" t="s">
        <v>18</v>
      </c>
    </row>
    <row r="299" spans="1:3">
      <c r="B299" s="14" t="s">
        <v>19</v>
      </c>
      <c r="C299" s="15">
        <v>242065</v>
      </c>
    </row>
    <row r="300" spans="1:3">
      <c r="A300" s="14" t="s">
        <v>324</v>
      </c>
      <c r="B300" s="17">
        <v>-400000</v>
      </c>
      <c r="C300" s="16">
        <v>-5.0000000000000001E-4</v>
      </c>
    </row>
    <row r="301" spans="1:3">
      <c r="A301" s="14" t="s">
        <v>325</v>
      </c>
      <c r="B301" s="17">
        <v>-66070.78</v>
      </c>
      <c r="C301" s="16">
        <v>-1E-4</v>
      </c>
    </row>
    <row r="302" spans="1:3">
      <c r="A302" s="14" t="s">
        <v>291</v>
      </c>
      <c r="B302" s="17">
        <v>-129368.25</v>
      </c>
      <c r="C302" s="16">
        <v>-2.0000000000000001E-4</v>
      </c>
    </row>
    <row r="303" spans="1:3">
      <c r="A303" s="14" t="s">
        <v>316</v>
      </c>
      <c r="B303" s="17">
        <v>-14512419.130000001</v>
      </c>
      <c r="C303" s="16">
        <v>-1.83E-2</v>
      </c>
    </row>
    <row r="304" spans="1:3">
      <c r="A304" s="14" t="s">
        <v>314</v>
      </c>
      <c r="B304" s="17">
        <v>-191811.27</v>
      </c>
      <c r="C304" s="16">
        <v>-2.0000000000000001E-4</v>
      </c>
    </row>
    <row r="305" spans="1:3">
      <c r="A305" s="14" t="s">
        <v>280</v>
      </c>
      <c r="B305" s="17">
        <v>-22885.55</v>
      </c>
      <c r="C305" s="16">
        <v>0</v>
      </c>
    </row>
    <row r="306" spans="1:3">
      <c r="A306" s="14" t="s">
        <v>281</v>
      </c>
      <c r="B306" s="17">
        <v>-14939.67</v>
      </c>
      <c r="C306" s="16">
        <v>0</v>
      </c>
    </row>
    <row r="307" spans="1:3">
      <c r="A307" s="14" t="s">
        <v>477</v>
      </c>
      <c r="B307" s="17">
        <v>-379149</v>
      </c>
      <c r="C307" s="16">
        <v>-5.0000000000000001E-4</v>
      </c>
    </row>
    <row r="308" spans="1:3">
      <c r="A308" s="14" t="s">
        <v>283</v>
      </c>
      <c r="B308" s="17">
        <v>-11062387.23</v>
      </c>
      <c r="C308" s="16">
        <v>-1.3899999999999999E-2</v>
      </c>
    </row>
    <row r="309" spans="1:3">
      <c r="A309" s="14" t="s">
        <v>319</v>
      </c>
      <c r="B309" s="17">
        <v>-540797.64</v>
      </c>
      <c r="C309" s="16">
        <v>-6.9999999999999999E-4</v>
      </c>
    </row>
    <row r="310" spans="1:3">
      <c r="A310" s="14" t="s">
        <v>284</v>
      </c>
      <c r="B310" s="17">
        <v>-186976.42</v>
      </c>
      <c r="C310" s="16">
        <v>-2.0000000000000001E-4</v>
      </c>
    </row>
    <row r="311" spans="1:3">
      <c r="A311" s="14" t="s">
        <v>478</v>
      </c>
      <c r="B311" s="17">
        <v>-23331884.370000001</v>
      </c>
      <c r="C311" s="16">
        <v>-2.9399999999999999E-2</v>
      </c>
    </row>
    <row r="312" spans="1:3">
      <c r="A312" s="14" t="s">
        <v>479</v>
      </c>
      <c r="B312" s="17">
        <v>-206392.85</v>
      </c>
      <c r="C312" s="16">
        <v>-2.9999999999999997E-4</v>
      </c>
    </row>
    <row r="313" spans="1:3">
      <c r="A313" s="14" t="s">
        <v>296</v>
      </c>
      <c r="B313" s="14">
        <v>-60</v>
      </c>
      <c r="C313" s="16">
        <v>0</v>
      </c>
    </row>
    <row r="314" spans="1:3">
      <c r="A314" s="14" t="s">
        <v>297</v>
      </c>
      <c r="B314" s="14">
        <v>-18</v>
      </c>
      <c r="C314" s="16">
        <v>0</v>
      </c>
    </row>
    <row r="315" spans="1:3">
      <c r="A315" s="14" t="s">
        <v>298</v>
      </c>
      <c r="B315" s="17">
        <v>-127234.11</v>
      </c>
      <c r="C315" s="16">
        <v>-2.0000000000000001E-4</v>
      </c>
    </row>
    <row r="316" spans="1:3">
      <c r="A316" s="14" t="s">
        <v>299</v>
      </c>
      <c r="B316" s="17">
        <v>-402951.11</v>
      </c>
      <c r="C316" s="16">
        <v>-5.0000000000000001E-4</v>
      </c>
    </row>
    <row r="317" spans="1:3">
      <c r="A317" s="14" t="s">
        <v>300</v>
      </c>
      <c r="B317" s="17">
        <v>-101426.67</v>
      </c>
      <c r="C317" s="16">
        <v>-1E-4</v>
      </c>
    </row>
    <row r="318" spans="1:3">
      <c r="A318" s="14" t="s">
        <v>439</v>
      </c>
      <c r="B318" s="17">
        <v>-215000000</v>
      </c>
      <c r="C318" s="16">
        <v>-0.27079999999999999</v>
      </c>
    </row>
    <row r="319" spans="1:3">
      <c r="A319" s="14" t="s">
        <v>480</v>
      </c>
      <c r="B319" s="17">
        <v>-34811.61</v>
      </c>
      <c r="C319" s="16">
        <v>0</v>
      </c>
    </row>
    <row r="320" spans="1:3">
      <c r="A320" s="14" t="s">
        <v>282</v>
      </c>
      <c r="B320" s="17">
        <v>-21387.9</v>
      </c>
      <c r="C320" s="16">
        <v>0</v>
      </c>
    </row>
    <row r="321" spans="1:3">
      <c r="A321" s="14" t="s">
        <v>310</v>
      </c>
      <c r="B321" s="17">
        <v>-2511578.34</v>
      </c>
      <c r="C321" s="16">
        <v>-3.2000000000000002E-3</v>
      </c>
    </row>
    <row r="322" spans="1:3">
      <c r="A322" s="14" t="s">
        <v>481</v>
      </c>
      <c r="B322" s="17">
        <v>-19919</v>
      </c>
      <c r="C322" s="16">
        <v>0</v>
      </c>
    </row>
    <row r="323" spans="1:3">
      <c r="A323" s="14" t="s">
        <v>252</v>
      </c>
      <c r="B323" s="17">
        <v>-1810430</v>
      </c>
      <c r="C323" s="16">
        <v>-2.3E-3</v>
      </c>
    </row>
    <row r="324" spans="1:3">
      <c r="A324" s="14" t="s">
        <v>253</v>
      </c>
      <c r="B324" s="17">
        <v>-39448799.100000001</v>
      </c>
      <c r="C324" s="16">
        <v>-4.9700000000000001E-2</v>
      </c>
    </row>
    <row r="325" spans="1:3">
      <c r="A325" s="14" t="s">
        <v>289</v>
      </c>
      <c r="B325" s="17">
        <v>-4383199.9000000004</v>
      </c>
      <c r="C325" s="16">
        <v>-5.4999999999999997E-3</v>
      </c>
    </row>
    <row r="326" spans="1:3">
      <c r="A326" s="14" t="s">
        <v>326</v>
      </c>
      <c r="B326" s="17">
        <v>-2023072</v>
      </c>
      <c r="C326" s="16">
        <v>-2.5000000000000001E-3</v>
      </c>
    </row>
    <row r="327" spans="1:3">
      <c r="A327" s="14" t="s">
        <v>482</v>
      </c>
      <c r="B327" s="17">
        <v>-151000</v>
      </c>
      <c r="C327" s="16">
        <v>-2.0000000000000001E-4</v>
      </c>
    </row>
    <row r="328" spans="1:3">
      <c r="A328" s="14" t="s">
        <v>305</v>
      </c>
      <c r="B328" s="17">
        <v>-215000</v>
      </c>
      <c r="C328" s="16">
        <v>-2.9999999999999997E-4</v>
      </c>
    </row>
    <row r="329" spans="1:3">
      <c r="A329" s="14" t="s">
        <v>306</v>
      </c>
      <c r="B329" s="17">
        <v>-3360000</v>
      </c>
      <c r="C329" s="16">
        <v>-4.1999999999999997E-3</v>
      </c>
    </row>
    <row r="330" spans="1:3">
      <c r="A330" s="14" t="s">
        <v>307</v>
      </c>
      <c r="B330" s="17">
        <v>-280000</v>
      </c>
      <c r="C330" s="16">
        <v>-4.0000000000000002E-4</v>
      </c>
    </row>
    <row r="331" spans="1:3">
      <c r="A331" s="14" t="s">
        <v>308</v>
      </c>
      <c r="B331" s="17">
        <v>-500000</v>
      </c>
      <c r="C331" s="16">
        <v>-5.9999999999999995E-4</v>
      </c>
    </row>
    <row r="332" spans="1:3">
      <c r="A332" s="14" t="s">
        <v>321</v>
      </c>
      <c r="B332" s="17">
        <v>-451200</v>
      </c>
      <c r="C332" s="16">
        <v>-5.9999999999999995E-4</v>
      </c>
    </row>
    <row r="333" spans="1:3">
      <c r="A333" s="14" t="s">
        <v>483</v>
      </c>
      <c r="B333" s="17">
        <v>-190775</v>
      </c>
      <c r="C333" s="16">
        <v>-2.0000000000000001E-4</v>
      </c>
    </row>
    <row r="334" spans="1:3">
      <c r="A334" s="14" t="s">
        <v>320</v>
      </c>
      <c r="B334" s="17">
        <v>-100940.94</v>
      </c>
      <c r="C334" s="16">
        <v>-1E-4</v>
      </c>
    </row>
    <row r="335" spans="1:3">
      <c r="A335" s="14" t="s">
        <v>311</v>
      </c>
      <c r="B335" s="17">
        <v>-16535695.18</v>
      </c>
      <c r="C335" s="16">
        <v>-2.0799999999999999E-2</v>
      </c>
    </row>
    <row r="336" spans="1:3">
      <c r="A336" s="14" t="s">
        <v>484</v>
      </c>
      <c r="B336" s="14">
        <v>-139.62</v>
      </c>
      <c r="C336" s="16">
        <v>0</v>
      </c>
    </row>
    <row r="337" spans="1:3">
      <c r="A337" s="14" t="s">
        <v>312</v>
      </c>
      <c r="B337" s="17">
        <v>-280557.31</v>
      </c>
      <c r="C337" s="16">
        <v>-4.0000000000000002E-4</v>
      </c>
    </row>
    <row r="338" spans="1:3">
      <c r="A338" s="14" t="s">
        <v>313</v>
      </c>
      <c r="B338" s="17">
        <v>-220270.31</v>
      </c>
      <c r="C338" s="16">
        <v>-2.9999999999999997E-4</v>
      </c>
    </row>
    <row r="339" spans="1:3">
      <c r="A339" s="14" t="s">
        <v>327</v>
      </c>
      <c r="B339" s="17">
        <v>-333587.78999999998</v>
      </c>
      <c r="C339" s="16">
        <v>-4.0000000000000002E-4</v>
      </c>
    </row>
    <row r="340" spans="1:3">
      <c r="A340" s="14" t="s">
        <v>315</v>
      </c>
      <c r="B340" s="17">
        <v>-69572.75</v>
      </c>
      <c r="C340" s="16">
        <v>-1E-4</v>
      </c>
    </row>
    <row r="341" spans="1:3">
      <c r="A341" s="14" t="s">
        <v>303</v>
      </c>
      <c r="B341" s="17">
        <v>-22078554.940000001</v>
      </c>
      <c r="C341" s="16">
        <v>-2.7799999999999998E-2</v>
      </c>
    </row>
    <row r="342" spans="1:3">
      <c r="A342" s="14" t="s">
        <v>317</v>
      </c>
      <c r="B342" s="17">
        <v>-308433.05</v>
      </c>
      <c r="C342" s="16">
        <v>-4.0000000000000002E-4</v>
      </c>
    </row>
    <row r="343" spans="1:3">
      <c r="A343" s="14" t="s">
        <v>318</v>
      </c>
      <c r="B343" s="17">
        <v>-1200832.46</v>
      </c>
      <c r="C343" s="16">
        <v>-1.5E-3</v>
      </c>
    </row>
    <row r="344" spans="1:3">
      <c r="A344" s="14" t="s">
        <v>485</v>
      </c>
      <c r="B344" s="17">
        <v>-2168818</v>
      </c>
      <c r="C344" s="16">
        <v>-2.7000000000000001E-3</v>
      </c>
    </row>
    <row r="345" spans="1:3">
      <c r="A345" s="14" t="s">
        <v>309</v>
      </c>
      <c r="B345" s="17">
        <v>-174790</v>
      </c>
      <c r="C345" s="16">
        <v>-2.0000000000000001E-4</v>
      </c>
    </row>
    <row r="346" spans="1:3">
      <c r="A346" s="14" t="s">
        <v>346</v>
      </c>
      <c r="B346" s="17">
        <v>8424.8799999999992</v>
      </c>
      <c r="C346" s="16">
        <v>0</v>
      </c>
    </row>
    <row r="347" spans="1:3">
      <c r="A347" s="14" t="s">
        <v>486</v>
      </c>
      <c r="B347" s="17">
        <v>-7248.05</v>
      </c>
      <c r="C347" s="16">
        <v>0</v>
      </c>
    </row>
    <row r="348" spans="1:3">
      <c r="A348" s="14" t="s">
        <v>487</v>
      </c>
      <c r="B348" s="14">
        <v>510.05</v>
      </c>
      <c r="C348" s="16">
        <v>0</v>
      </c>
    </row>
    <row r="349" spans="1:3">
      <c r="A349" s="14" t="s">
        <v>334</v>
      </c>
      <c r="B349" s="17">
        <v>1207189.06</v>
      </c>
      <c r="C349" s="16">
        <v>1.5E-3</v>
      </c>
    </row>
    <row r="350" spans="1:3">
      <c r="A350" s="14" t="s">
        <v>335</v>
      </c>
      <c r="B350" s="17">
        <v>66365.62</v>
      </c>
      <c r="C350" s="16">
        <v>1E-4</v>
      </c>
    </row>
    <row r="351" spans="1:3">
      <c r="A351" s="14" t="s">
        <v>336</v>
      </c>
      <c r="B351" s="17">
        <v>943201.83</v>
      </c>
      <c r="C351" s="16">
        <v>1.1999999999999999E-3</v>
      </c>
    </row>
    <row r="352" spans="1:3">
      <c r="A352" s="14" t="s">
        <v>488</v>
      </c>
      <c r="B352" s="17">
        <v>22022</v>
      </c>
      <c r="C352" s="16">
        <v>0</v>
      </c>
    </row>
    <row r="353" spans="1:3">
      <c r="A353" s="14" t="s">
        <v>342</v>
      </c>
      <c r="B353" s="17">
        <v>12946</v>
      </c>
      <c r="C353" s="16">
        <v>0</v>
      </c>
    </row>
    <row r="354" spans="1:3">
      <c r="A354" s="14" t="s">
        <v>489</v>
      </c>
      <c r="B354" s="17">
        <v>1256.5</v>
      </c>
      <c r="C354" s="16">
        <v>0</v>
      </c>
    </row>
    <row r="355" spans="1:3">
      <c r="A355" s="14" t="s">
        <v>343</v>
      </c>
      <c r="B355" s="17">
        <v>4450</v>
      </c>
      <c r="C355" s="16">
        <v>0</v>
      </c>
    </row>
    <row r="357" spans="1:3">
      <c r="B357" s="13" t="s">
        <v>17</v>
      </c>
    </row>
    <row r="358" spans="1:3">
      <c r="B358" s="13" t="s">
        <v>18</v>
      </c>
    </row>
    <row r="359" spans="1:3">
      <c r="B359" s="14" t="s">
        <v>19</v>
      </c>
      <c r="C359" s="15">
        <v>242065</v>
      </c>
    </row>
    <row r="360" spans="1:3">
      <c r="A360" s="14" t="s">
        <v>408</v>
      </c>
      <c r="B360" s="17">
        <v>17789326.600000001</v>
      </c>
      <c r="C360" s="16">
        <v>2.24E-2</v>
      </c>
    </row>
    <row r="361" spans="1:3">
      <c r="A361" s="14" t="s">
        <v>345</v>
      </c>
      <c r="B361" s="17">
        <v>-56714.21</v>
      </c>
      <c r="C361" s="16">
        <v>-1E-4</v>
      </c>
    </row>
    <row r="362" spans="1:3">
      <c r="A362" s="14" t="s">
        <v>331</v>
      </c>
      <c r="B362" s="17">
        <v>19586014.16</v>
      </c>
      <c r="C362" s="16">
        <v>2.47E-2</v>
      </c>
    </row>
    <row r="363" spans="1:3">
      <c r="A363" s="14" t="s">
        <v>490</v>
      </c>
      <c r="B363" s="17">
        <v>140112.75</v>
      </c>
      <c r="C363" s="16">
        <v>2.0000000000000001E-4</v>
      </c>
    </row>
    <row r="364" spans="1:3">
      <c r="A364" s="14" t="s">
        <v>491</v>
      </c>
      <c r="B364" s="17">
        <v>131305.67000000001</v>
      </c>
      <c r="C364" s="16">
        <v>2.0000000000000001E-4</v>
      </c>
    </row>
    <row r="365" spans="1:3">
      <c r="A365" s="14" t="s">
        <v>492</v>
      </c>
      <c r="B365" s="17">
        <v>68100</v>
      </c>
      <c r="C365" s="16">
        <v>1E-4</v>
      </c>
    </row>
    <row r="366" spans="1:3">
      <c r="A366" s="14" t="s">
        <v>347</v>
      </c>
      <c r="B366" s="17">
        <v>14499360.67</v>
      </c>
      <c r="C366" s="16">
        <v>1.83E-2</v>
      </c>
    </row>
    <row r="367" spans="1:3">
      <c r="A367" s="14" t="s">
        <v>372</v>
      </c>
      <c r="B367" s="17">
        <v>4814138.29</v>
      </c>
      <c r="C367" s="16">
        <v>6.1000000000000004E-3</v>
      </c>
    </row>
    <row r="368" spans="1:3">
      <c r="A368" s="14" t="s">
        <v>338</v>
      </c>
      <c r="B368" s="17">
        <v>211999.82</v>
      </c>
      <c r="C368" s="16">
        <v>2.9999999999999997E-4</v>
      </c>
    </row>
    <row r="369" spans="1:3">
      <c r="A369" s="14" t="s">
        <v>304</v>
      </c>
      <c r="B369" s="17">
        <v>-1270894</v>
      </c>
      <c r="C369" s="16">
        <v>-1.6000000000000001E-3</v>
      </c>
    </row>
    <row r="370" spans="1:3">
      <c r="A370" s="14" t="s">
        <v>419</v>
      </c>
      <c r="B370" s="17">
        <v>253006053.56999999</v>
      </c>
      <c r="C370" s="16">
        <v>0.31859999999999999</v>
      </c>
    </row>
    <row r="371" spans="1:3">
      <c r="A371" s="14" t="s">
        <v>493</v>
      </c>
      <c r="B371" s="17">
        <v>-96038</v>
      </c>
      <c r="C371" s="16">
        <v>-1E-4</v>
      </c>
    </row>
    <row r="372" spans="1:3">
      <c r="A372" s="14" t="s">
        <v>494</v>
      </c>
      <c r="B372" s="14">
        <v>-930</v>
      </c>
      <c r="C372" s="16">
        <v>0</v>
      </c>
    </row>
    <row r="373" spans="1:3">
      <c r="A373" s="14" t="s">
        <v>367</v>
      </c>
      <c r="B373" s="17">
        <v>-107696112.20999999</v>
      </c>
      <c r="C373" s="16">
        <v>-0.1356</v>
      </c>
    </row>
    <row r="374" spans="1:3">
      <c r="A374" s="14" t="s">
        <v>353</v>
      </c>
      <c r="B374" s="17">
        <v>1742522.61</v>
      </c>
      <c r="C374" s="16">
        <v>2.2000000000000001E-3</v>
      </c>
    </row>
    <row r="375" spans="1:3">
      <c r="A375" s="14" t="s">
        <v>354</v>
      </c>
      <c r="B375" s="17">
        <v>-4499897.99</v>
      </c>
      <c r="C375" s="16">
        <v>-5.7000000000000002E-3</v>
      </c>
    </row>
    <row r="376" spans="1:3">
      <c r="A376" s="14" t="s">
        <v>355</v>
      </c>
      <c r="B376" s="17">
        <v>-184875406.61000001</v>
      </c>
      <c r="C376" s="16">
        <v>-0.23280000000000001</v>
      </c>
    </row>
    <row r="377" spans="1:3">
      <c r="A377" s="14" t="s">
        <v>356</v>
      </c>
      <c r="B377" s="17">
        <v>114502.25</v>
      </c>
      <c r="C377" s="16">
        <v>1E-4</v>
      </c>
    </row>
    <row r="378" spans="1:3">
      <c r="A378" s="14" t="s">
        <v>357</v>
      </c>
      <c r="B378" s="17">
        <v>1130408.3600000001</v>
      </c>
      <c r="C378" s="16">
        <v>1.4E-3</v>
      </c>
    </row>
    <row r="379" spans="1:3">
      <c r="A379" s="14" t="s">
        <v>495</v>
      </c>
      <c r="B379" s="17">
        <v>10064243.02</v>
      </c>
      <c r="C379" s="16">
        <v>1.2699999999999999E-2</v>
      </c>
    </row>
    <row r="380" spans="1:3">
      <c r="A380" s="14" t="s">
        <v>496</v>
      </c>
      <c r="B380" s="17">
        <v>60471864.280000001</v>
      </c>
      <c r="C380" s="16">
        <v>7.6200000000000004E-2</v>
      </c>
    </row>
    <row r="381" spans="1:3">
      <c r="A381" s="14" t="s">
        <v>497</v>
      </c>
      <c r="B381" s="17">
        <v>-29729964.609999999</v>
      </c>
      <c r="C381" s="16">
        <v>-3.7400000000000003E-2</v>
      </c>
    </row>
    <row r="382" spans="1:3">
      <c r="A382" s="14" t="s">
        <v>498</v>
      </c>
      <c r="B382" s="17">
        <v>-141310.26</v>
      </c>
      <c r="C382" s="16">
        <v>-2.0000000000000001E-4</v>
      </c>
    </row>
    <row r="383" spans="1:3">
      <c r="A383" s="14" t="s">
        <v>333</v>
      </c>
      <c r="B383" s="17">
        <v>-15034307.789999999</v>
      </c>
      <c r="C383" s="16">
        <v>-1.89E-2</v>
      </c>
    </row>
    <row r="384" spans="1:3">
      <c r="A384" s="14" t="s">
        <v>366</v>
      </c>
      <c r="B384" s="17">
        <v>-45589151.799999997</v>
      </c>
      <c r="C384" s="16">
        <v>-5.74E-2</v>
      </c>
    </row>
    <row r="385" spans="1:3">
      <c r="A385" s="14" t="s">
        <v>332</v>
      </c>
      <c r="B385" s="17">
        <v>-15770957.52</v>
      </c>
      <c r="C385" s="16">
        <v>-1.9900000000000001E-2</v>
      </c>
    </row>
    <row r="386" spans="1:3">
      <c r="A386" s="14" t="s">
        <v>368</v>
      </c>
      <c r="B386" s="17">
        <v>-7864088.4000000004</v>
      </c>
      <c r="C386" s="16">
        <v>-9.9000000000000008E-3</v>
      </c>
    </row>
    <row r="387" spans="1:3">
      <c r="A387" s="14" t="s">
        <v>369</v>
      </c>
      <c r="B387" s="17">
        <v>8642494.8900000006</v>
      </c>
      <c r="C387" s="16">
        <v>1.09E-2</v>
      </c>
    </row>
    <row r="388" spans="1:3">
      <c r="A388" s="14" t="s">
        <v>370</v>
      </c>
      <c r="B388" s="17">
        <v>23846843.77</v>
      </c>
      <c r="C388" s="16">
        <v>0.03</v>
      </c>
    </row>
    <row r="389" spans="1:3">
      <c r="A389" s="14" t="s">
        <v>371</v>
      </c>
      <c r="B389" s="17">
        <v>24384760.649999999</v>
      </c>
      <c r="C389" s="16">
        <v>3.0700000000000002E-2</v>
      </c>
    </row>
    <row r="390" spans="1:3">
      <c r="A390" s="14" t="s">
        <v>340</v>
      </c>
      <c r="B390" s="17">
        <v>72671</v>
      </c>
      <c r="C390" s="16">
        <v>1E-4</v>
      </c>
    </row>
    <row r="391" spans="1:3">
      <c r="A391" s="14" t="s">
        <v>362</v>
      </c>
      <c r="B391" s="17">
        <v>675076.66</v>
      </c>
      <c r="C391" s="16">
        <v>8.9999999999999998E-4</v>
      </c>
    </row>
    <row r="392" spans="1:3">
      <c r="A392" s="14" t="s">
        <v>360</v>
      </c>
      <c r="B392" s="17">
        <v>886109.43</v>
      </c>
      <c r="C392" s="16">
        <v>1.1000000000000001E-3</v>
      </c>
    </row>
    <row r="393" spans="1:3">
      <c r="A393" s="14" t="s">
        <v>329</v>
      </c>
      <c r="B393" s="17">
        <v>1955268.41</v>
      </c>
      <c r="C393" s="16">
        <v>2.5000000000000001E-3</v>
      </c>
    </row>
    <row r="394" spans="1:3">
      <c r="A394" s="14" t="s">
        <v>330</v>
      </c>
      <c r="B394" s="17">
        <v>295645</v>
      </c>
      <c r="C394" s="16">
        <v>4.0000000000000002E-4</v>
      </c>
    </row>
    <row r="395" spans="1:3">
      <c r="A395" s="14" t="s">
        <v>410</v>
      </c>
      <c r="B395" s="17">
        <v>13074130</v>
      </c>
      <c r="C395" s="16">
        <v>1.6500000000000001E-2</v>
      </c>
    </row>
    <row r="396" spans="1:3">
      <c r="A396" s="14" t="s">
        <v>365</v>
      </c>
      <c r="B396" s="17">
        <v>11118</v>
      </c>
      <c r="C396" s="16">
        <v>0</v>
      </c>
    </row>
    <row r="397" spans="1:3">
      <c r="A397" s="14" t="s">
        <v>390</v>
      </c>
      <c r="B397" s="17">
        <v>-386832.6</v>
      </c>
      <c r="C397" s="16">
        <v>-5.0000000000000001E-4</v>
      </c>
    </row>
    <row r="398" spans="1:3">
      <c r="A398" s="14" t="s">
        <v>378</v>
      </c>
      <c r="B398" s="17">
        <v>-1998222</v>
      </c>
      <c r="C398" s="16">
        <v>-2.5000000000000001E-3</v>
      </c>
    </row>
    <row r="399" spans="1:3">
      <c r="A399" s="14" t="s">
        <v>379</v>
      </c>
      <c r="B399" s="17">
        <v>-14504055.4</v>
      </c>
      <c r="C399" s="16">
        <v>-1.83E-2</v>
      </c>
    </row>
    <row r="400" spans="1:3">
      <c r="A400" s="14" t="s">
        <v>380</v>
      </c>
      <c r="B400" s="17">
        <v>-3664462.6</v>
      </c>
      <c r="C400" s="16">
        <v>-4.5999999999999999E-3</v>
      </c>
    </row>
    <row r="401" spans="1:3">
      <c r="A401" s="14" t="s">
        <v>381</v>
      </c>
      <c r="B401" s="17">
        <v>-23640805.800000001</v>
      </c>
      <c r="C401" s="16">
        <v>-2.98E-2</v>
      </c>
    </row>
    <row r="402" spans="1:3">
      <c r="A402" s="14" t="s">
        <v>382</v>
      </c>
      <c r="B402" s="17">
        <v>-2626756.2000000002</v>
      </c>
      <c r="C402" s="16">
        <v>-3.3E-3</v>
      </c>
    </row>
    <row r="403" spans="1:3">
      <c r="A403" s="14" t="s">
        <v>383</v>
      </c>
      <c r="B403" s="17">
        <v>-11450357.5</v>
      </c>
      <c r="C403" s="16">
        <v>-1.44E-2</v>
      </c>
    </row>
    <row r="404" spans="1:3">
      <c r="A404" s="14" t="s">
        <v>384</v>
      </c>
      <c r="B404" s="17">
        <v>-3541215.8</v>
      </c>
      <c r="C404" s="16">
        <v>-4.4999999999999997E-3</v>
      </c>
    </row>
    <row r="405" spans="1:3">
      <c r="A405" s="14" t="s">
        <v>398</v>
      </c>
      <c r="B405" s="17">
        <v>-2071.91</v>
      </c>
      <c r="C405" s="16">
        <v>0</v>
      </c>
    </row>
    <row r="406" spans="1:3">
      <c r="A406" s="14" t="s">
        <v>386</v>
      </c>
      <c r="B406" s="17">
        <v>-6670075</v>
      </c>
      <c r="C406" s="16">
        <v>-8.3999999999999995E-3</v>
      </c>
    </row>
    <row r="407" spans="1:3">
      <c r="A407" s="14" t="s">
        <v>374</v>
      </c>
      <c r="B407" s="17">
        <v>-69750</v>
      </c>
      <c r="C407" s="16">
        <v>-1E-4</v>
      </c>
    </row>
    <row r="408" spans="1:3">
      <c r="A408" s="14" t="s">
        <v>218</v>
      </c>
      <c r="B408" s="17">
        <v>18197.37</v>
      </c>
      <c r="C408" s="16">
        <v>0</v>
      </c>
    </row>
    <row r="409" spans="1:3">
      <c r="A409" s="14" t="s">
        <v>389</v>
      </c>
      <c r="B409" s="17">
        <v>-5192435.0999999996</v>
      </c>
      <c r="C409" s="16">
        <v>-6.4999999999999997E-3</v>
      </c>
    </row>
    <row r="410" spans="1:3">
      <c r="A410" s="14" t="s">
        <v>375</v>
      </c>
      <c r="B410" s="17">
        <v>-1134.54</v>
      </c>
      <c r="C410" s="16">
        <v>0</v>
      </c>
    </row>
    <row r="411" spans="1:3">
      <c r="A411" s="14" t="s">
        <v>499</v>
      </c>
      <c r="B411" s="17">
        <v>-413908</v>
      </c>
      <c r="C411" s="16">
        <v>-5.0000000000000001E-4</v>
      </c>
    </row>
    <row r="412" spans="1:3">
      <c r="A412" s="14" t="s">
        <v>500</v>
      </c>
      <c r="B412" s="17">
        <v>-1957829</v>
      </c>
      <c r="C412" s="16">
        <v>-2.5000000000000001E-3</v>
      </c>
    </row>
    <row r="413" spans="1:3">
      <c r="A413" s="14" t="s">
        <v>501</v>
      </c>
      <c r="B413" s="17">
        <v>-13402500</v>
      </c>
      <c r="C413" s="16">
        <v>-1.6899999999999998E-2</v>
      </c>
    </row>
    <row r="414" spans="1:3">
      <c r="A414" s="14" t="s">
        <v>502</v>
      </c>
      <c r="B414" s="17">
        <v>-806305</v>
      </c>
      <c r="C414" s="16">
        <v>-1E-3</v>
      </c>
    </row>
    <row r="415" spans="1:3">
      <c r="A415" s="14" t="s">
        <v>503</v>
      </c>
      <c r="B415" s="17">
        <v>-2346624</v>
      </c>
      <c r="C415" s="16">
        <v>-3.0000000000000001E-3</v>
      </c>
    </row>
    <row r="417" spans="1:3">
      <c r="B417" s="13" t="s">
        <v>17</v>
      </c>
    </row>
    <row r="418" spans="1:3">
      <c r="B418" s="13" t="s">
        <v>18</v>
      </c>
    </row>
    <row r="419" spans="1:3">
      <c r="B419" s="14" t="s">
        <v>19</v>
      </c>
      <c r="C419" s="15">
        <v>242065</v>
      </c>
    </row>
    <row r="420" spans="1:3">
      <c r="A420" s="14" t="s">
        <v>504</v>
      </c>
      <c r="B420" s="17">
        <v>-260736</v>
      </c>
      <c r="C420" s="16">
        <v>-2.9999999999999997E-4</v>
      </c>
    </row>
    <row r="421" spans="1:3">
      <c r="A421" s="14" t="s">
        <v>505</v>
      </c>
      <c r="B421" s="17">
        <v>-23440495.59</v>
      </c>
      <c r="C421" s="16">
        <v>-2.9499999999999998E-2</v>
      </c>
    </row>
    <row r="422" spans="1:3">
      <c r="A422" s="14" t="s">
        <v>506</v>
      </c>
      <c r="B422" s="17">
        <v>-2604499.5</v>
      </c>
      <c r="C422" s="16">
        <v>-3.3E-3</v>
      </c>
    </row>
    <row r="423" spans="1:3">
      <c r="A423" s="14" t="s">
        <v>396</v>
      </c>
      <c r="B423" s="17">
        <v>-22950</v>
      </c>
      <c r="C423" s="16">
        <v>0</v>
      </c>
    </row>
    <row r="424" spans="1:3">
      <c r="A424" s="14" t="s">
        <v>507</v>
      </c>
      <c r="B424" s="17">
        <v>1519750</v>
      </c>
      <c r="C424" s="16">
        <v>1.9E-3</v>
      </c>
    </row>
    <row r="425" spans="1:3">
      <c r="A425" s="14" t="s">
        <v>388</v>
      </c>
      <c r="B425" s="17">
        <v>-3461623.39</v>
      </c>
      <c r="C425" s="16">
        <v>-4.4000000000000003E-3</v>
      </c>
    </row>
    <row r="426" spans="1:3">
      <c r="A426" s="14" t="s">
        <v>443</v>
      </c>
      <c r="B426" s="17">
        <v>89500</v>
      </c>
      <c r="C426" s="16">
        <v>1E-4</v>
      </c>
    </row>
    <row r="427" spans="1:3">
      <c r="A427" s="14" t="s">
        <v>400</v>
      </c>
      <c r="B427" s="17">
        <v>11626213.439999999</v>
      </c>
      <c r="C427" s="16">
        <v>1.46E-2</v>
      </c>
    </row>
    <row r="428" spans="1:3">
      <c r="A428" s="14" t="s">
        <v>401</v>
      </c>
      <c r="B428" s="17">
        <v>1600</v>
      </c>
      <c r="C428" s="16">
        <v>0</v>
      </c>
    </row>
    <row r="429" spans="1:3">
      <c r="A429" s="14" t="s">
        <v>402</v>
      </c>
      <c r="B429" s="17">
        <v>215401351.11000001</v>
      </c>
      <c r="C429" s="16">
        <v>0.27129999999999999</v>
      </c>
    </row>
    <row r="430" spans="1:3">
      <c r="A430" s="14" t="s">
        <v>508</v>
      </c>
      <c r="B430" s="17">
        <v>74123.22</v>
      </c>
      <c r="C430" s="16">
        <v>1E-4</v>
      </c>
    </row>
    <row r="431" spans="1:3">
      <c r="A431" s="14" t="s">
        <v>403</v>
      </c>
      <c r="B431" s="17">
        <v>40832.5</v>
      </c>
      <c r="C431" s="16">
        <v>1E-4</v>
      </c>
    </row>
    <row r="432" spans="1:3">
      <c r="A432" s="14" t="s">
        <v>404</v>
      </c>
      <c r="B432" s="17">
        <v>95234</v>
      </c>
      <c r="C432" s="16">
        <v>1E-4</v>
      </c>
    </row>
    <row r="433" spans="1:4">
      <c r="A433" s="14" t="s">
        <v>405</v>
      </c>
      <c r="B433" s="17">
        <v>63040</v>
      </c>
      <c r="C433" s="16">
        <v>1E-4</v>
      </c>
    </row>
    <row r="434" spans="1:4">
      <c r="A434" s="14" t="s">
        <v>377</v>
      </c>
      <c r="B434" s="17">
        <v>-17983998</v>
      </c>
      <c r="C434" s="16">
        <v>-2.2599999999999999E-2</v>
      </c>
    </row>
    <row r="435" spans="1:4">
      <c r="A435" s="14" t="s">
        <v>406</v>
      </c>
      <c r="B435" s="17">
        <v>3135994.06</v>
      </c>
      <c r="C435" s="16">
        <v>3.8999999999999998E-3</v>
      </c>
    </row>
    <row r="436" spans="1:4">
      <c r="A436" s="14" t="s">
        <v>376</v>
      </c>
      <c r="B436" s="14">
        <v>-126.06</v>
      </c>
      <c r="C436" s="16">
        <v>0</v>
      </c>
    </row>
    <row r="437" spans="1:4">
      <c r="A437" s="14" t="s">
        <v>412</v>
      </c>
      <c r="B437" s="17">
        <v>26877.8</v>
      </c>
      <c r="C437" s="16">
        <v>0</v>
      </c>
    </row>
    <row r="438" spans="1:4">
      <c r="A438" s="14" t="s">
        <v>413</v>
      </c>
      <c r="B438" s="17">
        <v>939690</v>
      </c>
      <c r="C438" s="16">
        <v>1.1999999999999999E-3</v>
      </c>
    </row>
    <row r="439" spans="1:4">
      <c r="A439" s="14" t="s">
        <v>414</v>
      </c>
      <c r="B439" s="17">
        <v>-183732453.28999999</v>
      </c>
      <c r="C439" s="16">
        <v>-0.23139999999999999</v>
      </c>
    </row>
    <row r="440" spans="1:4">
      <c r="A440" s="14" t="s">
        <v>415</v>
      </c>
      <c r="B440" s="17">
        <v>-20414717.030000001</v>
      </c>
      <c r="C440" s="16">
        <v>-2.5700000000000001E-2</v>
      </c>
    </row>
    <row r="441" spans="1:4">
      <c r="A441" s="14" t="s">
        <v>416</v>
      </c>
      <c r="B441" s="17">
        <v>-120000</v>
      </c>
      <c r="C441" s="16">
        <v>-2.0000000000000001E-4</v>
      </c>
    </row>
    <row r="442" spans="1:4">
      <c r="A442" s="14" t="s">
        <v>417</v>
      </c>
      <c r="B442" s="17">
        <v>-12284685.539999999</v>
      </c>
      <c r="C442" s="16">
        <v>-1.55E-2</v>
      </c>
    </row>
    <row r="443" spans="1:4">
      <c r="A443" s="14" t="s">
        <v>418</v>
      </c>
      <c r="B443" s="17">
        <v>-1425600</v>
      </c>
      <c r="C443" s="16">
        <v>-1.8E-3</v>
      </c>
    </row>
    <row r="444" spans="1:4">
      <c r="A444" s="14" t="s">
        <v>387</v>
      </c>
      <c r="B444" s="17">
        <v>-87100</v>
      </c>
      <c r="C444" s="16">
        <v>-1E-4</v>
      </c>
    </row>
    <row r="445" spans="1:4">
      <c r="A445" s="14" t="s">
        <v>420</v>
      </c>
      <c r="B445" s="17">
        <v>-70254</v>
      </c>
      <c r="C445" s="16">
        <v>-1E-4</v>
      </c>
    </row>
    <row r="446" spans="1:4">
      <c r="A446" s="14" t="s">
        <v>407</v>
      </c>
      <c r="B446" s="17">
        <v>-7806</v>
      </c>
      <c r="C446" s="16">
        <v>0</v>
      </c>
    </row>
    <row r="447" spans="1:4">
      <c r="A447" s="14" t="s">
        <v>409</v>
      </c>
      <c r="B447" s="17">
        <v>300000</v>
      </c>
      <c r="C447" s="16">
        <v>4.0000000000000002E-4</v>
      </c>
    </row>
    <row r="448" spans="1:4">
      <c r="B448" s="14" t="s">
        <v>195</v>
      </c>
      <c r="C448" s="18">
        <v>-25245700.75</v>
      </c>
      <c r="D448" s="19">
        <v>-3.1800000000000002E-2</v>
      </c>
    </row>
    <row r="449" spans="1:4">
      <c r="A449" s="14" t="s">
        <v>421</v>
      </c>
    </row>
    <row r="450" spans="1:4">
      <c r="A450" s="14" t="s">
        <v>422</v>
      </c>
      <c r="B450" s="17">
        <v>4447831.3899999997</v>
      </c>
      <c r="C450" s="16">
        <v>5.5999999999999999E-3</v>
      </c>
    </row>
    <row r="451" spans="1:4">
      <c r="A451" s="14" t="s">
        <v>423</v>
      </c>
      <c r="B451" s="17">
        <v>-27066292.350000001</v>
      </c>
      <c r="C451" s="16">
        <v>-3.4099999999999998E-2</v>
      </c>
    </row>
    <row r="452" spans="1:4">
      <c r="A452" s="14" t="s">
        <v>509</v>
      </c>
      <c r="B452" s="17">
        <v>360032126.02999997</v>
      </c>
      <c r="C452" s="16">
        <v>0.45340000000000003</v>
      </c>
    </row>
    <row r="453" spans="1:4">
      <c r="B453" s="14" t="s">
        <v>421</v>
      </c>
      <c r="C453" s="18">
        <v>337413665.06999999</v>
      </c>
      <c r="D453" s="19">
        <v>0.4249</v>
      </c>
    </row>
    <row r="454" spans="1:4">
      <c r="A454" s="14" t="s">
        <v>425</v>
      </c>
    </row>
    <row r="455" spans="1:4">
      <c r="A455" s="14" t="s">
        <v>426</v>
      </c>
      <c r="B455" s="17">
        <v>394152517.08999997</v>
      </c>
      <c r="C455" s="16">
        <v>0.49640000000000001</v>
      </c>
    </row>
    <row r="456" spans="1:4">
      <c r="B456" s="14" t="s">
        <v>425</v>
      </c>
      <c r="C456" s="18">
        <v>394152517.08999997</v>
      </c>
      <c r="D456" s="19">
        <v>0.49640000000000001</v>
      </c>
    </row>
    <row r="457" spans="1:4">
      <c r="B457" s="14" t="s">
        <v>510</v>
      </c>
      <c r="C457" s="18">
        <v>706320481.40999997</v>
      </c>
      <c r="D457" s="19">
        <v>0.88949999999999996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D452"/>
  <sheetViews>
    <sheetView workbookViewId="0">
      <selection activeCell="G26" sqref="G26"/>
    </sheetView>
  </sheetViews>
  <sheetFormatPr defaultRowHeight="14.25"/>
  <cols>
    <col min="1" max="1" width="55.875" bestFit="1" customWidth="1"/>
    <col min="2" max="2" width="27.75" bestFit="1" customWidth="1"/>
    <col min="3" max="3" width="13.5" bestFit="1" customWidth="1"/>
  </cols>
  <sheetData>
    <row r="1" spans="1:4">
      <c r="A1" s="13" t="s">
        <v>17</v>
      </c>
    </row>
    <row r="2" spans="1:4">
      <c r="B2" s="13" t="s">
        <v>18</v>
      </c>
    </row>
    <row r="3" spans="1:4">
      <c r="B3" s="14" t="s">
        <v>19</v>
      </c>
      <c r="C3" s="15">
        <v>242430</v>
      </c>
    </row>
    <row r="4" spans="1:4">
      <c r="A4" s="14" t="s">
        <v>20</v>
      </c>
    </row>
    <row r="5" spans="1:4">
      <c r="A5" s="14" t="s">
        <v>21</v>
      </c>
      <c r="B5" s="14">
        <v>188</v>
      </c>
      <c r="C5" s="16">
        <v>0</v>
      </c>
    </row>
    <row r="6" spans="1:4">
      <c r="A6" s="14" t="s">
        <v>22</v>
      </c>
      <c r="B6" s="17">
        <v>4592903.37</v>
      </c>
      <c r="C6" s="16">
        <v>6.0000000000000001E-3</v>
      </c>
    </row>
    <row r="7" spans="1:4">
      <c r="A7" s="14" t="s">
        <v>445</v>
      </c>
      <c r="B7" s="14">
        <v>0</v>
      </c>
      <c r="C7" s="16">
        <v>0</v>
      </c>
    </row>
    <row r="8" spans="1:4">
      <c r="A8" s="14" t="s">
        <v>23</v>
      </c>
      <c r="B8" s="14">
        <v>0</v>
      </c>
      <c r="C8" s="16">
        <v>0</v>
      </c>
    </row>
    <row r="9" spans="1:4">
      <c r="A9" s="14" t="s">
        <v>28</v>
      </c>
      <c r="B9" s="14">
        <v>0</v>
      </c>
      <c r="C9" s="16">
        <v>0</v>
      </c>
    </row>
    <row r="10" spans="1:4">
      <c r="A10" s="14" t="s">
        <v>29</v>
      </c>
      <c r="B10" s="17">
        <v>3791185.06</v>
      </c>
      <c r="C10" s="16">
        <v>5.0000000000000001E-3</v>
      </c>
    </row>
    <row r="11" spans="1:4">
      <c r="A11" s="14" t="s">
        <v>27</v>
      </c>
      <c r="B11" s="17">
        <v>16630</v>
      </c>
      <c r="C11" s="16">
        <v>0</v>
      </c>
    </row>
    <row r="12" spans="1:4">
      <c r="A12" s="14" t="s">
        <v>26</v>
      </c>
      <c r="B12" s="17">
        <v>8769267.6600000001</v>
      </c>
      <c r="C12" s="16">
        <v>1.15E-2</v>
      </c>
    </row>
    <row r="13" spans="1:4">
      <c r="A13" s="14" t="s">
        <v>25</v>
      </c>
      <c r="B13" s="17">
        <v>64333408.490000002</v>
      </c>
      <c r="C13" s="16">
        <v>8.43E-2</v>
      </c>
    </row>
    <row r="14" spans="1:4">
      <c r="A14" s="14" t="s">
        <v>511</v>
      </c>
      <c r="B14" s="14">
        <v>0</v>
      </c>
      <c r="C14" s="16">
        <v>0</v>
      </c>
    </row>
    <row r="15" spans="1:4">
      <c r="B15" s="14" t="s">
        <v>20</v>
      </c>
      <c r="C15" s="18">
        <v>81503582.579999998</v>
      </c>
      <c r="D15" s="19">
        <v>0.10680000000000001</v>
      </c>
    </row>
    <row r="16" spans="1:4">
      <c r="A16" s="14" t="s">
        <v>30</v>
      </c>
    </row>
    <row r="17" spans="1:3">
      <c r="A17" s="14" t="s">
        <v>32</v>
      </c>
      <c r="B17" s="17">
        <v>325732</v>
      </c>
      <c r="C17" s="16">
        <v>4.0000000000000002E-4</v>
      </c>
    </row>
    <row r="18" spans="1:3">
      <c r="A18" s="14" t="s">
        <v>449</v>
      </c>
      <c r="B18" s="17">
        <v>270926</v>
      </c>
      <c r="C18" s="16">
        <v>4.0000000000000002E-4</v>
      </c>
    </row>
    <row r="19" spans="1:3">
      <c r="A19" s="14" t="s">
        <v>44</v>
      </c>
      <c r="B19" s="17">
        <v>86222</v>
      </c>
      <c r="C19" s="16">
        <v>1E-4</v>
      </c>
    </row>
    <row r="20" spans="1:3">
      <c r="A20" s="14" t="s">
        <v>37</v>
      </c>
      <c r="B20" s="17">
        <v>899031.85</v>
      </c>
      <c r="C20" s="16">
        <v>1.1999999999999999E-3</v>
      </c>
    </row>
    <row r="21" spans="1:3">
      <c r="A21" s="14" t="s">
        <v>38</v>
      </c>
      <c r="B21" s="17">
        <v>53310</v>
      </c>
      <c r="C21" s="16">
        <v>1E-4</v>
      </c>
    </row>
    <row r="22" spans="1:3">
      <c r="A22" s="14" t="s">
        <v>39</v>
      </c>
      <c r="B22" s="17">
        <v>511426</v>
      </c>
      <c r="C22" s="16">
        <v>6.9999999999999999E-4</v>
      </c>
    </row>
    <row r="23" spans="1:3">
      <c r="A23" s="14" t="s">
        <v>40</v>
      </c>
      <c r="B23" s="17">
        <v>7410179.25</v>
      </c>
      <c r="C23" s="16">
        <v>9.7000000000000003E-3</v>
      </c>
    </row>
    <row r="24" spans="1:3">
      <c r="A24" s="14" t="s">
        <v>33</v>
      </c>
      <c r="B24" s="17">
        <v>8622461.8499999996</v>
      </c>
      <c r="C24" s="16">
        <v>1.1299999999999999E-2</v>
      </c>
    </row>
    <row r="25" spans="1:3">
      <c r="A25" s="14" t="s">
        <v>42</v>
      </c>
      <c r="B25" s="14">
        <v>0</v>
      </c>
      <c r="C25" s="16">
        <v>0</v>
      </c>
    </row>
    <row r="26" spans="1:3">
      <c r="A26" s="14" t="s">
        <v>45</v>
      </c>
      <c r="B26" s="17">
        <v>749218.59</v>
      </c>
      <c r="C26" s="16">
        <v>1E-3</v>
      </c>
    </row>
    <row r="27" spans="1:3">
      <c r="A27" s="14" t="s">
        <v>51</v>
      </c>
      <c r="B27" s="17">
        <v>624126.75</v>
      </c>
      <c r="C27" s="16">
        <v>8.0000000000000004E-4</v>
      </c>
    </row>
    <row r="28" spans="1:3">
      <c r="A28" s="14" t="s">
        <v>47</v>
      </c>
      <c r="B28" s="17">
        <v>4167009</v>
      </c>
      <c r="C28" s="16">
        <v>5.4999999999999997E-3</v>
      </c>
    </row>
    <row r="29" spans="1:3">
      <c r="A29" s="14" t="s">
        <v>35</v>
      </c>
      <c r="B29" s="17">
        <v>639081.25</v>
      </c>
      <c r="C29" s="16">
        <v>8.0000000000000004E-4</v>
      </c>
    </row>
    <row r="30" spans="1:3">
      <c r="A30" s="14" t="s">
        <v>36</v>
      </c>
      <c r="B30" s="17">
        <v>298922.5</v>
      </c>
      <c r="C30" s="16">
        <v>4.0000000000000002E-4</v>
      </c>
    </row>
    <row r="31" spans="1:3">
      <c r="A31" s="14" t="s">
        <v>447</v>
      </c>
      <c r="B31" s="17">
        <v>94306.25</v>
      </c>
      <c r="C31" s="16">
        <v>1E-4</v>
      </c>
    </row>
    <row r="32" spans="1:3">
      <c r="A32" s="14" t="s">
        <v>53</v>
      </c>
      <c r="B32" s="17">
        <v>1860000</v>
      </c>
      <c r="C32" s="16">
        <v>2.3999999999999998E-3</v>
      </c>
    </row>
    <row r="33" spans="1:3">
      <c r="A33" s="14" t="s">
        <v>54</v>
      </c>
      <c r="B33" s="17">
        <v>515782.25</v>
      </c>
      <c r="C33" s="16">
        <v>6.9999999999999999E-4</v>
      </c>
    </row>
    <row r="34" spans="1:3">
      <c r="A34" s="14" t="s">
        <v>451</v>
      </c>
      <c r="B34" s="14">
        <v>0</v>
      </c>
      <c r="C34" s="16">
        <v>0</v>
      </c>
    </row>
    <row r="35" spans="1:3">
      <c r="A35" s="14" t="s">
        <v>428</v>
      </c>
      <c r="B35" s="17">
        <v>186589.72</v>
      </c>
      <c r="C35" s="16">
        <v>2.0000000000000001E-4</v>
      </c>
    </row>
    <row r="36" spans="1:3">
      <c r="A36" s="14" t="s">
        <v>59</v>
      </c>
      <c r="B36" s="17">
        <v>1272630.5</v>
      </c>
      <c r="C36" s="16">
        <v>1.6999999999999999E-3</v>
      </c>
    </row>
    <row r="37" spans="1:3">
      <c r="A37" s="14" t="s">
        <v>52</v>
      </c>
      <c r="B37" s="17">
        <v>231490</v>
      </c>
      <c r="C37" s="16">
        <v>2.9999999999999997E-4</v>
      </c>
    </row>
    <row r="38" spans="1:3">
      <c r="A38" s="14" t="s">
        <v>41</v>
      </c>
      <c r="B38" s="17">
        <v>24394</v>
      </c>
      <c r="C38" s="16">
        <v>0</v>
      </c>
    </row>
    <row r="39" spans="1:3">
      <c r="A39" s="14" t="s">
        <v>450</v>
      </c>
      <c r="B39" s="17">
        <v>16285.5</v>
      </c>
      <c r="C39" s="16">
        <v>0</v>
      </c>
    </row>
    <row r="40" spans="1:3">
      <c r="A40" s="14" t="s">
        <v>34</v>
      </c>
      <c r="B40" s="17">
        <v>206189.75</v>
      </c>
      <c r="C40" s="16">
        <v>2.9999999999999997E-4</v>
      </c>
    </row>
    <row r="41" spans="1:3">
      <c r="A41" s="14" t="s">
        <v>67</v>
      </c>
      <c r="B41" s="14">
        <v>0</v>
      </c>
      <c r="C41" s="16">
        <v>0</v>
      </c>
    </row>
    <row r="42" spans="1:3">
      <c r="A42" s="14" t="s">
        <v>71</v>
      </c>
      <c r="B42" s="14">
        <v>0</v>
      </c>
      <c r="C42" s="16">
        <v>0</v>
      </c>
    </row>
    <row r="43" spans="1:3">
      <c r="A43" s="14" t="s">
        <v>70</v>
      </c>
      <c r="B43" s="17">
        <v>14835717.5</v>
      </c>
      <c r="C43" s="16">
        <v>1.9400000000000001E-2</v>
      </c>
    </row>
    <row r="44" spans="1:3">
      <c r="A44" s="14" t="s">
        <v>452</v>
      </c>
      <c r="B44" s="17">
        <v>93757.18</v>
      </c>
      <c r="C44" s="16">
        <v>1E-4</v>
      </c>
    </row>
    <row r="45" spans="1:3">
      <c r="A45" s="14" t="s">
        <v>453</v>
      </c>
      <c r="B45" s="17">
        <v>5298547.2</v>
      </c>
      <c r="C45" s="16">
        <v>6.8999999999999999E-3</v>
      </c>
    </row>
    <row r="46" spans="1:3">
      <c r="A46" s="14" t="s">
        <v>63</v>
      </c>
      <c r="B46" s="17">
        <v>2086</v>
      </c>
      <c r="C46" s="16">
        <v>0</v>
      </c>
    </row>
    <row r="47" spans="1:3">
      <c r="A47" s="14" t="s">
        <v>46</v>
      </c>
      <c r="B47" s="17">
        <v>2250000</v>
      </c>
      <c r="C47" s="16">
        <v>2.8999999999999998E-3</v>
      </c>
    </row>
    <row r="48" spans="1:3">
      <c r="A48" s="14" t="s">
        <v>61</v>
      </c>
      <c r="B48" s="17">
        <v>752580.13</v>
      </c>
      <c r="C48" s="16">
        <v>1E-3</v>
      </c>
    </row>
    <row r="49" spans="1:4">
      <c r="A49" s="14" t="s">
        <v>454</v>
      </c>
      <c r="B49" s="17">
        <v>-127263.05</v>
      </c>
      <c r="C49" s="16">
        <v>-2.0000000000000001E-4</v>
      </c>
    </row>
    <row r="50" spans="1:4">
      <c r="B50" s="14" t="s">
        <v>30</v>
      </c>
      <c r="C50" s="18">
        <v>52170739.969999999</v>
      </c>
      <c r="D50" s="19">
        <v>6.8400000000000002E-2</v>
      </c>
    </row>
    <row r="51" spans="1:4">
      <c r="A51" s="14" t="s">
        <v>75</v>
      </c>
    </row>
    <row r="52" spans="1:4">
      <c r="A52" s="14" t="s">
        <v>81</v>
      </c>
      <c r="B52" s="17">
        <v>85945</v>
      </c>
      <c r="C52" s="16">
        <v>1E-4</v>
      </c>
    </row>
    <row r="53" spans="1:4">
      <c r="A53" s="14" t="s">
        <v>84</v>
      </c>
      <c r="B53" s="14">
        <v>0</v>
      </c>
      <c r="C53" s="16">
        <v>0</v>
      </c>
    </row>
    <row r="54" spans="1:4">
      <c r="A54" s="14" t="s">
        <v>79</v>
      </c>
      <c r="B54" s="17">
        <v>88859</v>
      </c>
      <c r="C54" s="16">
        <v>1E-4</v>
      </c>
    </row>
    <row r="55" spans="1:4">
      <c r="A55" s="14" t="s">
        <v>85</v>
      </c>
      <c r="B55" s="17">
        <v>1270012.94</v>
      </c>
      <c r="C55" s="16">
        <v>1.6999999999999999E-3</v>
      </c>
    </row>
    <row r="56" spans="1:4">
      <c r="A56" s="14" t="s">
        <v>82</v>
      </c>
      <c r="B56" s="17">
        <v>157812</v>
      </c>
      <c r="C56" s="16">
        <v>2.0000000000000001E-4</v>
      </c>
    </row>
    <row r="58" spans="1:4">
      <c r="B58" s="13" t="s">
        <v>17</v>
      </c>
    </row>
    <row r="59" spans="1:4">
      <c r="B59" s="13" t="s">
        <v>18</v>
      </c>
    </row>
    <row r="60" spans="1:4">
      <c r="B60" s="14" t="s">
        <v>19</v>
      </c>
      <c r="C60" s="15">
        <v>242430</v>
      </c>
    </row>
    <row r="61" spans="1:4">
      <c r="A61" s="14" t="s">
        <v>78</v>
      </c>
      <c r="B61" s="14">
        <v>0</v>
      </c>
      <c r="C61" s="16">
        <v>0</v>
      </c>
    </row>
    <row r="62" spans="1:4">
      <c r="A62" s="14" t="s">
        <v>77</v>
      </c>
      <c r="B62" s="17">
        <v>169866</v>
      </c>
      <c r="C62" s="16">
        <v>2.0000000000000001E-4</v>
      </c>
    </row>
    <row r="63" spans="1:4">
      <c r="A63" s="14" t="s">
        <v>83</v>
      </c>
      <c r="B63" s="17">
        <v>11582319.9</v>
      </c>
      <c r="C63" s="16">
        <v>1.52E-2</v>
      </c>
    </row>
    <row r="64" spans="1:4">
      <c r="A64" s="14" t="s">
        <v>91</v>
      </c>
      <c r="B64" s="17">
        <v>275269.11</v>
      </c>
      <c r="C64" s="16">
        <v>4.0000000000000002E-4</v>
      </c>
    </row>
    <row r="65" spans="1:4">
      <c r="A65" s="14" t="s">
        <v>90</v>
      </c>
      <c r="B65" s="17">
        <v>998183.75</v>
      </c>
      <c r="C65" s="16">
        <v>1.2999999999999999E-3</v>
      </c>
    </row>
    <row r="66" spans="1:4">
      <c r="A66" s="14" t="s">
        <v>89</v>
      </c>
      <c r="B66" s="17">
        <v>17452.77</v>
      </c>
      <c r="C66" s="16">
        <v>0</v>
      </c>
    </row>
    <row r="67" spans="1:4">
      <c r="A67" s="14" t="s">
        <v>88</v>
      </c>
      <c r="B67" s="17">
        <v>1321737.45</v>
      </c>
      <c r="C67" s="16">
        <v>1.6999999999999999E-3</v>
      </c>
    </row>
    <row r="68" spans="1:4">
      <c r="A68" s="14" t="s">
        <v>87</v>
      </c>
      <c r="B68" s="17">
        <v>8095153.96</v>
      </c>
      <c r="C68" s="16">
        <v>1.06E-2</v>
      </c>
    </row>
    <row r="69" spans="1:4">
      <c r="A69" s="14" t="s">
        <v>86</v>
      </c>
      <c r="B69" s="17">
        <v>36581.03</v>
      </c>
      <c r="C69" s="16">
        <v>0</v>
      </c>
    </row>
    <row r="70" spans="1:4">
      <c r="A70" s="14" t="s">
        <v>80</v>
      </c>
      <c r="B70" s="14">
        <v>0</v>
      </c>
      <c r="C70" s="16">
        <v>0</v>
      </c>
    </row>
    <row r="71" spans="1:4">
      <c r="B71" s="14" t="s">
        <v>75</v>
      </c>
      <c r="C71" s="18">
        <v>24099192.91</v>
      </c>
      <c r="D71" s="19">
        <v>3.1600000000000003E-2</v>
      </c>
    </row>
    <row r="72" spans="1:4">
      <c r="B72" s="14" t="s">
        <v>10</v>
      </c>
      <c r="C72" s="18">
        <v>157773515.46000001</v>
      </c>
      <c r="D72" s="19">
        <v>0.20669999999999999</v>
      </c>
    </row>
    <row r="73" spans="1:4">
      <c r="A73" s="14" t="s">
        <v>93</v>
      </c>
    </row>
    <row r="74" spans="1:4">
      <c r="A74" s="14" t="s">
        <v>95</v>
      </c>
      <c r="B74" s="17">
        <v>56386465.719999999</v>
      </c>
      <c r="C74" s="16">
        <v>7.3899999999999993E-2</v>
      </c>
    </row>
    <row r="75" spans="1:4">
      <c r="A75" s="14" t="s">
        <v>94</v>
      </c>
      <c r="B75" s="17">
        <v>-6352880.25</v>
      </c>
      <c r="C75" s="16">
        <v>-8.3000000000000001E-3</v>
      </c>
    </row>
    <row r="76" spans="1:4">
      <c r="A76" s="14" t="s">
        <v>97</v>
      </c>
      <c r="B76" s="17">
        <v>-60681326.200000003</v>
      </c>
      <c r="C76" s="16">
        <v>-7.9500000000000001E-2</v>
      </c>
    </row>
    <row r="77" spans="1:4">
      <c r="A77" s="14" t="s">
        <v>96</v>
      </c>
      <c r="B77" s="17">
        <v>397358946.64999998</v>
      </c>
      <c r="C77" s="16">
        <v>0.52059999999999995</v>
      </c>
    </row>
    <row r="78" spans="1:4">
      <c r="A78" s="14" t="s">
        <v>455</v>
      </c>
      <c r="B78" s="17">
        <v>49000</v>
      </c>
      <c r="C78" s="16">
        <v>1E-4</v>
      </c>
    </row>
    <row r="79" spans="1:4">
      <c r="A79" s="14" t="s">
        <v>456</v>
      </c>
      <c r="B79" s="17">
        <v>-2099.62</v>
      </c>
      <c r="C79" s="16">
        <v>0</v>
      </c>
    </row>
    <row r="80" spans="1:4">
      <c r="A80" s="14" t="s">
        <v>102</v>
      </c>
      <c r="B80" s="17">
        <v>3056716</v>
      </c>
      <c r="C80" s="16">
        <v>4.0000000000000001E-3</v>
      </c>
    </row>
    <row r="81" spans="1:4">
      <c r="A81" s="14" t="s">
        <v>101</v>
      </c>
      <c r="B81" s="17">
        <v>4512000</v>
      </c>
      <c r="C81" s="16">
        <v>5.8999999999999999E-3</v>
      </c>
    </row>
    <row r="82" spans="1:4">
      <c r="A82" s="14" t="s">
        <v>103</v>
      </c>
      <c r="B82" s="17">
        <v>15886572.619999999</v>
      </c>
      <c r="C82" s="16">
        <v>2.0799999999999999E-2</v>
      </c>
    </row>
    <row r="83" spans="1:4">
      <c r="A83" s="14" t="s">
        <v>99</v>
      </c>
      <c r="B83" s="17">
        <v>-813416.72</v>
      </c>
      <c r="C83" s="16">
        <v>-1.1000000000000001E-3</v>
      </c>
    </row>
    <row r="84" spans="1:4">
      <c r="A84" s="14" t="s">
        <v>98</v>
      </c>
      <c r="B84" s="17">
        <v>-2490900</v>
      </c>
      <c r="C84" s="16">
        <v>-3.3E-3</v>
      </c>
    </row>
    <row r="85" spans="1:4">
      <c r="A85" s="14" t="s">
        <v>100</v>
      </c>
      <c r="B85" s="17">
        <v>-5516815.0999999996</v>
      </c>
      <c r="C85" s="16">
        <v>-7.1999999999999998E-3</v>
      </c>
    </row>
    <row r="86" spans="1:4">
      <c r="A86" s="14" t="s">
        <v>104</v>
      </c>
      <c r="B86" s="17">
        <v>351143471.97000003</v>
      </c>
      <c r="C86" s="16">
        <v>0.46010000000000001</v>
      </c>
    </row>
    <row r="87" spans="1:4">
      <c r="A87" s="14" t="s">
        <v>105</v>
      </c>
      <c r="B87" s="17">
        <v>-296430462.31999999</v>
      </c>
      <c r="C87" s="16">
        <v>-0.38840000000000002</v>
      </c>
    </row>
    <row r="88" spans="1:4">
      <c r="B88" s="14" t="s">
        <v>93</v>
      </c>
      <c r="C88" s="18">
        <v>456105272.75</v>
      </c>
      <c r="D88" s="19">
        <v>0.59760000000000002</v>
      </c>
    </row>
    <row r="89" spans="1:4">
      <c r="A89" s="14" t="s">
        <v>106</v>
      </c>
    </row>
    <row r="90" spans="1:4">
      <c r="A90" s="14" t="s">
        <v>108</v>
      </c>
      <c r="B90" s="17">
        <v>-875329.73</v>
      </c>
      <c r="C90" s="16">
        <v>-1.1000000000000001E-3</v>
      </c>
    </row>
    <row r="91" spans="1:4">
      <c r="A91" s="14" t="s">
        <v>107</v>
      </c>
      <c r="B91" s="17">
        <v>1494176.5</v>
      </c>
      <c r="C91" s="16">
        <v>2E-3</v>
      </c>
    </row>
    <row r="92" spans="1:4">
      <c r="A92" s="14" t="s">
        <v>512</v>
      </c>
      <c r="B92" s="14">
        <v>0</v>
      </c>
      <c r="C92" s="16">
        <v>0</v>
      </c>
    </row>
    <row r="93" spans="1:4">
      <c r="A93" s="14" t="s">
        <v>110</v>
      </c>
      <c r="B93" s="17">
        <v>-2530397.44</v>
      </c>
      <c r="C93" s="16">
        <v>-3.3E-3</v>
      </c>
    </row>
    <row r="94" spans="1:4">
      <c r="A94" s="14" t="s">
        <v>109</v>
      </c>
      <c r="B94" s="17">
        <v>4565000</v>
      </c>
      <c r="C94" s="16">
        <v>6.0000000000000001E-3</v>
      </c>
    </row>
    <row r="95" spans="1:4">
      <c r="A95" s="14" t="s">
        <v>111</v>
      </c>
      <c r="B95" s="17">
        <v>3587649</v>
      </c>
      <c r="C95" s="16">
        <v>4.7000000000000002E-3</v>
      </c>
    </row>
    <row r="96" spans="1:4">
      <c r="A96" s="14" t="s">
        <v>513</v>
      </c>
      <c r="B96" s="14">
        <v>0</v>
      </c>
      <c r="C96" s="16">
        <v>0</v>
      </c>
    </row>
    <row r="97" spans="1:3">
      <c r="A97" s="14" t="s">
        <v>112</v>
      </c>
      <c r="B97" s="17">
        <v>-2774564.86</v>
      </c>
      <c r="C97" s="16">
        <v>-3.5999999999999999E-3</v>
      </c>
    </row>
    <row r="98" spans="1:3">
      <c r="A98" s="14" t="s">
        <v>114</v>
      </c>
      <c r="B98" s="17">
        <v>862850</v>
      </c>
      <c r="C98" s="16">
        <v>1.1000000000000001E-3</v>
      </c>
    </row>
    <row r="99" spans="1:3">
      <c r="A99" s="14" t="s">
        <v>457</v>
      </c>
      <c r="B99" s="14">
        <v>0</v>
      </c>
      <c r="C99" s="16">
        <v>0</v>
      </c>
    </row>
    <row r="100" spans="1:3">
      <c r="A100" s="14" t="s">
        <v>113</v>
      </c>
      <c r="B100" s="17">
        <v>-244748.06</v>
      </c>
      <c r="C100" s="16">
        <v>-2.9999999999999997E-4</v>
      </c>
    </row>
    <row r="101" spans="1:3">
      <c r="A101" s="14" t="s">
        <v>115</v>
      </c>
      <c r="B101" s="17">
        <v>205370675.63999999</v>
      </c>
      <c r="C101" s="16">
        <v>0.26910000000000001</v>
      </c>
    </row>
    <row r="102" spans="1:3">
      <c r="A102" s="14" t="s">
        <v>458</v>
      </c>
      <c r="B102" s="14">
        <v>0</v>
      </c>
      <c r="C102" s="16">
        <v>0</v>
      </c>
    </row>
    <row r="103" spans="1:3">
      <c r="A103" s="14" t="s">
        <v>116</v>
      </c>
      <c r="B103" s="17">
        <v>-95629654.019999996</v>
      </c>
      <c r="C103" s="16">
        <v>-0.12529999999999999</v>
      </c>
    </row>
    <row r="104" spans="1:3">
      <c r="A104" s="14" t="s">
        <v>514</v>
      </c>
      <c r="B104" s="14">
        <v>0</v>
      </c>
      <c r="C104" s="16">
        <v>0</v>
      </c>
    </row>
    <row r="105" spans="1:3">
      <c r="A105" s="14" t="s">
        <v>118</v>
      </c>
      <c r="B105" s="17">
        <v>-1317068.94</v>
      </c>
      <c r="C105" s="16">
        <v>-1.6999999999999999E-3</v>
      </c>
    </row>
    <row r="106" spans="1:3">
      <c r="A106" s="14" t="s">
        <v>117</v>
      </c>
      <c r="B106" s="17">
        <v>2630774.65</v>
      </c>
      <c r="C106" s="16">
        <v>3.3999999999999998E-3</v>
      </c>
    </row>
    <row r="107" spans="1:3">
      <c r="A107" s="14" t="s">
        <v>120</v>
      </c>
      <c r="B107" s="17">
        <v>-5437881.6900000004</v>
      </c>
      <c r="C107" s="16">
        <v>-7.1000000000000004E-3</v>
      </c>
    </row>
    <row r="108" spans="1:3">
      <c r="A108" s="14" t="s">
        <v>119</v>
      </c>
      <c r="B108" s="17">
        <v>7375230</v>
      </c>
      <c r="C108" s="16">
        <v>9.7000000000000003E-3</v>
      </c>
    </row>
    <row r="109" spans="1:3">
      <c r="A109" s="14" t="s">
        <v>121</v>
      </c>
      <c r="B109" s="17">
        <v>5306022</v>
      </c>
      <c r="C109" s="16">
        <v>7.0000000000000001E-3</v>
      </c>
    </row>
    <row r="110" spans="1:3">
      <c r="A110" s="14" t="s">
        <v>122</v>
      </c>
      <c r="B110" s="17">
        <v>-4114043.88</v>
      </c>
      <c r="C110" s="16">
        <v>-5.4000000000000003E-3</v>
      </c>
    </row>
    <row r="111" spans="1:3">
      <c r="A111" s="14" t="s">
        <v>137</v>
      </c>
      <c r="B111" s="17">
        <v>13103083</v>
      </c>
      <c r="C111" s="16">
        <v>1.72E-2</v>
      </c>
    </row>
    <row r="112" spans="1:3">
      <c r="A112" s="14" t="s">
        <v>129</v>
      </c>
      <c r="B112" s="17">
        <v>-13068072</v>
      </c>
      <c r="C112" s="16">
        <v>-1.7100000000000001E-2</v>
      </c>
    </row>
    <row r="113" spans="1:3">
      <c r="A113" s="14" t="s">
        <v>124</v>
      </c>
      <c r="B113" s="17">
        <v>-1599295.5</v>
      </c>
      <c r="C113" s="16">
        <v>-2.0999999999999999E-3</v>
      </c>
    </row>
    <row r="115" spans="1:3">
      <c r="B115" s="13" t="s">
        <v>17</v>
      </c>
    </row>
    <row r="116" spans="1:3">
      <c r="B116" s="13" t="s">
        <v>18</v>
      </c>
    </row>
    <row r="117" spans="1:3">
      <c r="B117" s="14" t="s">
        <v>19</v>
      </c>
      <c r="C117" s="15">
        <v>242430</v>
      </c>
    </row>
    <row r="118" spans="1:3">
      <c r="A118" s="14" t="s">
        <v>123</v>
      </c>
      <c r="B118" s="17">
        <v>-3994221.06</v>
      </c>
      <c r="C118" s="16">
        <v>-5.1999999999999998E-3</v>
      </c>
    </row>
    <row r="119" spans="1:3">
      <c r="A119" s="14" t="s">
        <v>125</v>
      </c>
      <c r="B119" s="17">
        <v>-7968944.9199999999</v>
      </c>
      <c r="C119" s="16">
        <v>-1.04E-2</v>
      </c>
    </row>
    <row r="120" spans="1:3">
      <c r="A120" s="14" t="s">
        <v>126</v>
      </c>
      <c r="B120" s="17">
        <v>-166869377.63999999</v>
      </c>
      <c r="C120" s="16">
        <v>-0.21859999999999999</v>
      </c>
    </row>
    <row r="121" spans="1:3">
      <c r="A121" s="14" t="s">
        <v>127</v>
      </c>
      <c r="B121" s="17">
        <v>-2063474.58</v>
      </c>
      <c r="C121" s="16">
        <v>-2.7000000000000001E-3</v>
      </c>
    </row>
    <row r="122" spans="1:3">
      <c r="A122" s="14" t="s">
        <v>128</v>
      </c>
      <c r="B122" s="17">
        <v>-1829460.93</v>
      </c>
      <c r="C122" s="16">
        <v>-2.3999999999999998E-3</v>
      </c>
    </row>
    <row r="123" spans="1:3">
      <c r="A123" s="14" t="s">
        <v>138</v>
      </c>
      <c r="B123" s="17">
        <v>1599342.5</v>
      </c>
      <c r="C123" s="16">
        <v>2.0999999999999999E-3</v>
      </c>
    </row>
    <row r="124" spans="1:3">
      <c r="A124" s="14" t="s">
        <v>131</v>
      </c>
      <c r="B124" s="17">
        <v>4018252.3</v>
      </c>
      <c r="C124" s="16">
        <v>5.3E-3</v>
      </c>
    </row>
    <row r="125" spans="1:3">
      <c r="A125" s="14" t="s">
        <v>132</v>
      </c>
      <c r="B125" s="17">
        <v>9752383.7200000007</v>
      </c>
      <c r="C125" s="16">
        <v>1.2800000000000001E-2</v>
      </c>
    </row>
    <row r="126" spans="1:3">
      <c r="A126" s="14" t="s">
        <v>133</v>
      </c>
      <c r="B126" s="17">
        <v>193302294.38</v>
      </c>
      <c r="C126" s="16">
        <v>0.25330000000000003</v>
      </c>
    </row>
    <row r="127" spans="1:3">
      <c r="A127" s="14" t="s">
        <v>136</v>
      </c>
      <c r="B127" s="17">
        <v>12755286.220000001</v>
      </c>
      <c r="C127" s="16">
        <v>1.67E-2</v>
      </c>
    </row>
    <row r="128" spans="1:3">
      <c r="A128" s="14" t="s">
        <v>135</v>
      </c>
      <c r="B128" s="17">
        <v>3575916.15</v>
      </c>
      <c r="C128" s="16">
        <v>4.7000000000000002E-3</v>
      </c>
    </row>
    <row r="129" spans="1:4">
      <c r="A129" s="14" t="s">
        <v>130</v>
      </c>
      <c r="B129" s="17">
        <v>-12365185.34</v>
      </c>
      <c r="C129" s="16">
        <v>-1.6199999999999999E-2</v>
      </c>
    </row>
    <row r="130" spans="1:4">
      <c r="A130" s="14" t="s">
        <v>134</v>
      </c>
      <c r="B130" s="17">
        <v>2260787.7599999998</v>
      </c>
      <c r="C130" s="16">
        <v>3.0000000000000001E-3</v>
      </c>
    </row>
    <row r="131" spans="1:4">
      <c r="A131" s="14" t="s">
        <v>139</v>
      </c>
      <c r="B131" s="17">
        <v>71966358.170000002</v>
      </c>
      <c r="C131" s="16">
        <v>9.4299999999999995E-2</v>
      </c>
    </row>
    <row r="132" spans="1:4">
      <c r="A132" s="14" t="s">
        <v>140</v>
      </c>
      <c r="B132" s="17">
        <v>-71966005.170000002</v>
      </c>
      <c r="C132" s="16">
        <v>-9.4299999999999995E-2</v>
      </c>
    </row>
    <row r="133" spans="1:4">
      <c r="B133" s="14" t="s">
        <v>106</v>
      </c>
      <c r="C133" s="18">
        <v>148878356.22999999</v>
      </c>
      <c r="D133" s="19">
        <v>0.1951</v>
      </c>
    </row>
    <row r="134" spans="1:4">
      <c r="A134" s="14" t="s">
        <v>141</v>
      </c>
    </row>
    <row r="135" spans="1:4">
      <c r="A135" s="14" t="s">
        <v>515</v>
      </c>
      <c r="B135" s="17">
        <v>-47887.07</v>
      </c>
      <c r="C135" s="16">
        <v>-1E-4</v>
      </c>
    </row>
    <row r="136" spans="1:4">
      <c r="A136" s="14" t="s">
        <v>516</v>
      </c>
      <c r="B136" s="17">
        <v>220000</v>
      </c>
      <c r="C136" s="16">
        <v>2.9999999999999997E-4</v>
      </c>
    </row>
    <row r="137" spans="1:4">
      <c r="A137" s="14" t="s">
        <v>142</v>
      </c>
      <c r="B137" s="17">
        <v>575510</v>
      </c>
      <c r="C137" s="16">
        <v>8.0000000000000004E-4</v>
      </c>
    </row>
    <row r="138" spans="1:4">
      <c r="A138" s="14" t="s">
        <v>143</v>
      </c>
      <c r="B138" s="17">
        <v>-293561.59999999998</v>
      </c>
      <c r="C138" s="16">
        <v>-4.0000000000000002E-4</v>
      </c>
    </row>
    <row r="139" spans="1:4">
      <c r="B139" s="14" t="s">
        <v>141</v>
      </c>
      <c r="C139" s="18">
        <v>454061.33</v>
      </c>
      <c r="D139" s="19">
        <v>5.9999999999999995E-4</v>
      </c>
    </row>
    <row r="140" spans="1:4">
      <c r="B140" s="14" t="s">
        <v>459</v>
      </c>
      <c r="C140" s="18">
        <v>605437690.30999994</v>
      </c>
      <c r="D140" s="19">
        <v>0.79330000000000001</v>
      </c>
    </row>
    <row r="141" spans="1:4">
      <c r="A141" s="14" t="s">
        <v>147</v>
      </c>
    </row>
    <row r="142" spans="1:4">
      <c r="A142" s="14" t="s">
        <v>148</v>
      </c>
      <c r="B142" s="14">
        <v>0</v>
      </c>
      <c r="C142" s="16">
        <v>0</v>
      </c>
    </row>
    <row r="143" spans="1:4">
      <c r="A143" s="14" t="s">
        <v>149</v>
      </c>
      <c r="B143" s="17">
        <v>29684</v>
      </c>
      <c r="C143" s="16">
        <v>0</v>
      </c>
    </row>
    <row r="144" spans="1:4">
      <c r="A144" s="14" t="s">
        <v>517</v>
      </c>
      <c r="B144" s="14">
        <v>0</v>
      </c>
      <c r="C144" s="16">
        <v>0</v>
      </c>
    </row>
    <row r="145" spans="1:4">
      <c r="A145" s="14" t="s">
        <v>151</v>
      </c>
      <c r="B145" s="17">
        <v>421106.18</v>
      </c>
      <c r="C145" s="16">
        <v>5.9999999999999995E-4</v>
      </c>
    </row>
    <row r="146" spans="1:4">
      <c r="A146" s="14" t="s">
        <v>161</v>
      </c>
      <c r="B146" s="17">
        <v>5758222.4699999997</v>
      </c>
      <c r="C146" s="16">
        <v>7.4999999999999997E-3</v>
      </c>
    </row>
    <row r="147" spans="1:4">
      <c r="A147" s="14" t="s">
        <v>152</v>
      </c>
      <c r="B147" s="17">
        <v>64500</v>
      </c>
      <c r="C147" s="16">
        <v>1E-4</v>
      </c>
    </row>
    <row r="148" spans="1:4">
      <c r="A148" s="14" t="s">
        <v>154</v>
      </c>
      <c r="B148" s="14">
        <v>960</v>
      </c>
      <c r="C148" s="16">
        <v>0</v>
      </c>
    </row>
    <row r="149" spans="1:4">
      <c r="A149" s="14" t="s">
        <v>155</v>
      </c>
      <c r="B149" s="14">
        <v>0</v>
      </c>
      <c r="C149" s="16">
        <v>0</v>
      </c>
    </row>
    <row r="150" spans="1:4">
      <c r="A150" s="14" t="s">
        <v>156</v>
      </c>
      <c r="B150" s="17">
        <v>895910</v>
      </c>
      <c r="C150" s="16">
        <v>1.1999999999999999E-3</v>
      </c>
    </row>
    <row r="151" spans="1:4">
      <c r="A151" s="14" t="s">
        <v>157</v>
      </c>
      <c r="B151" s="17">
        <v>28828</v>
      </c>
      <c r="C151" s="16">
        <v>0</v>
      </c>
    </row>
    <row r="152" spans="1:4">
      <c r="A152" s="14" t="s">
        <v>158</v>
      </c>
      <c r="B152" s="17">
        <v>1686930</v>
      </c>
      <c r="C152" s="16">
        <v>2.2000000000000001E-3</v>
      </c>
    </row>
    <row r="153" spans="1:4">
      <c r="A153" s="14" t="s">
        <v>163</v>
      </c>
      <c r="B153" s="17">
        <v>14019056.33</v>
      </c>
      <c r="C153" s="16">
        <v>1.84E-2</v>
      </c>
    </row>
    <row r="154" spans="1:4">
      <c r="A154" s="14" t="s">
        <v>160</v>
      </c>
      <c r="B154" s="17">
        <v>2978414.45</v>
      </c>
      <c r="C154" s="16">
        <v>3.8999999999999998E-3</v>
      </c>
    </row>
    <row r="155" spans="1:4">
      <c r="A155" s="14" t="s">
        <v>159</v>
      </c>
      <c r="B155" s="17">
        <v>4700600.37</v>
      </c>
      <c r="C155" s="16">
        <v>6.1999999999999998E-3</v>
      </c>
    </row>
    <row r="156" spans="1:4">
      <c r="A156" s="14" t="s">
        <v>162</v>
      </c>
      <c r="B156" s="17">
        <v>13075284.529999999</v>
      </c>
      <c r="C156" s="16">
        <v>1.7100000000000001E-2</v>
      </c>
    </row>
    <row r="157" spans="1:4">
      <c r="A157" s="14" t="s">
        <v>164</v>
      </c>
      <c r="B157" s="17">
        <v>537010.81999999995</v>
      </c>
      <c r="C157" s="16">
        <v>6.9999999999999999E-4</v>
      </c>
    </row>
    <row r="158" spans="1:4">
      <c r="B158" s="14" t="s">
        <v>147</v>
      </c>
      <c r="C158" s="18">
        <v>44196507.149999999</v>
      </c>
      <c r="D158" s="19">
        <v>5.79E-2</v>
      </c>
    </row>
    <row r="159" spans="1:4">
      <c r="A159" s="14" t="s">
        <v>165</v>
      </c>
    </row>
    <row r="160" spans="1:4">
      <c r="A160" s="14" t="s">
        <v>168</v>
      </c>
      <c r="B160" s="14">
        <v>0</v>
      </c>
      <c r="C160" s="16">
        <v>0</v>
      </c>
    </row>
    <row r="161" spans="1:4">
      <c r="A161" s="14" t="s">
        <v>166</v>
      </c>
      <c r="B161" s="17">
        <v>115583</v>
      </c>
      <c r="C161" s="16">
        <v>2.0000000000000001E-4</v>
      </c>
    </row>
    <row r="162" spans="1:4">
      <c r="A162" s="14" t="s">
        <v>461</v>
      </c>
      <c r="B162" s="17">
        <v>2249718.34</v>
      </c>
      <c r="C162" s="16">
        <v>2.8999999999999998E-3</v>
      </c>
    </row>
    <row r="163" spans="1:4">
      <c r="A163" s="14" t="s">
        <v>167</v>
      </c>
      <c r="B163" s="17">
        <v>2600000</v>
      </c>
      <c r="C163" s="16">
        <v>3.3999999999999998E-3</v>
      </c>
    </row>
    <row r="164" spans="1:4">
      <c r="B164" s="14" t="s">
        <v>165</v>
      </c>
      <c r="C164" s="18">
        <v>4965301.34</v>
      </c>
      <c r="D164" s="19">
        <v>6.4999999999999997E-3</v>
      </c>
    </row>
    <row r="165" spans="1:4">
      <c r="A165" s="14" t="s">
        <v>169</v>
      </c>
    </row>
    <row r="166" spans="1:4">
      <c r="A166" s="14" t="s">
        <v>170</v>
      </c>
      <c r="B166" s="17">
        <v>223598.36</v>
      </c>
      <c r="C166" s="16">
        <v>2.9999999999999997E-4</v>
      </c>
    </row>
    <row r="167" spans="1:4">
      <c r="B167" s="14" t="s">
        <v>169</v>
      </c>
      <c r="C167" s="18">
        <v>223598.36</v>
      </c>
      <c r="D167" s="19">
        <v>2.9999999999999997E-4</v>
      </c>
    </row>
    <row r="168" spans="1:4">
      <c r="A168" s="14" t="s">
        <v>171</v>
      </c>
    </row>
    <row r="169" spans="1:4">
      <c r="A169" s="14" t="s">
        <v>462</v>
      </c>
      <c r="B169" s="14">
        <v>0</v>
      </c>
      <c r="C169" s="16">
        <v>0</v>
      </c>
    </row>
    <row r="171" spans="1:4">
      <c r="B171" s="13" t="s">
        <v>17</v>
      </c>
    </row>
    <row r="172" spans="1:4">
      <c r="B172" s="13" t="s">
        <v>18</v>
      </c>
    </row>
    <row r="173" spans="1:4">
      <c r="B173" s="14" t="s">
        <v>19</v>
      </c>
      <c r="C173" s="15">
        <v>242430</v>
      </c>
    </row>
    <row r="174" spans="1:4">
      <c r="B174" s="14" t="s">
        <v>171</v>
      </c>
      <c r="C174" s="13">
        <v>0</v>
      </c>
      <c r="D174" s="19">
        <v>0</v>
      </c>
    </row>
    <row r="175" spans="1:4">
      <c r="A175" s="14" t="s">
        <v>173</v>
      </c>
    </row>
    <row r="176" spans="1:4">
      <c r="A176" s="14" t="s">
        <v>174</v>
      </c>
      <c r="B176" s="17">
        <v>6645922.8099999996</v>
      </c>
      <c r="C176" s="16">
        <v>8.6999999999999994E-3</v>
      </c>
    </row>
    <row r="177" spans="1:4">
      <c r="A177" s="14" t="s">
        <v>175</v>
      </c>
      <c r="B177" s="14">
        <v>700</v>
      </c>
      <c r="C177" s="16">
        <v>0</v>
      </c>
    </row>
    <row r="178" spans="1:4">
      <c r="A178" s="14" t="s">
        <v>183</v>
      </c>
      <c r="B178" s="14">
        <v>0</v>
      </c>
      <c r="C178" s="16">
        <v>0</v>
      </c>
    </row>
    <row r="179" spans="1:4">
      <c r="A179" s="14" t="s">
        <v>178</v>
      </c>
      <c r="B179" s="17">
        <v>1898374.49</v>
      </c>
      <c r="C179" s="16">
        <v>2.5000000000000001E-3</v>
      </c>
    </row>
    <row r="180" spans="1:4">
      <c r="A180" s="14" t="s">
        <v>179</v>
      </c>
      <c r="B180" s="14">
        <v>412</v>
      </c>
      <c r="C180" s="16">
        <v>0</v>
      </c>
    </row>
    <row r="181" spans="1:4">
      <c r="A181" s="14" t="s">
        <v>180</v>
      </c>
      <c r="B181" s="14">
        <v>0</v>
      </c>
      <c r="C181" s="16">
        <v>0</v>
      </c>
    </row>
    <row r="182" spans="1:4">
      <c r="A182" s="14" t="s">
        <v>177</v>
      </c>
      <c r="B182" s="14">
        <v>0</v>
      </c>
      <c r="C182" s="16">
        <v>0</v>
      </c>
    </row>
    <row r="183" spans="1:4">
      <c r="A183" s="14" t="s">
        <v>518</v>
      </c>
      <c r="B183" s="14">
        <v>0</v>
      </c>
      <c r="C183" s="16">
        <v>0</v>
      </c>
    </row>
    <row r="184" spans="1:4">
      <c r="A184" s="14" t="s">
        <v>181</v>
      </c>
      <c r="B184" s="14">
        <v>0</v>
      </c>
      <c r="C184" s="16">
        <v>0</v>
      </c>
    </row>
    <row r="185" spans="1:4">
      <c r="A185" s="14" t="s">
        <v>182</v>
      </c>
      <c r="B185" s="17">
        <v>16630</v>
      </c>
      <c r="C185" s="16">
        <v>0</v>
      </c>
    </row>
    <row r="186" spans="1:4">
      <c r="A186" s="14" t="s">
        <v>184</v>
      </c>
      <c r="B186" s="14">
        <v>0</v>
      </c>
      <c r="C186" s="16">
        <v>0</v>
      </c>
    </row>
    <row r="187" spans="1:4">
      <c r="A187" s="14" t="s">
        <v>176</v>
      </c>
      <c r="B187" s="14">
        <v>260</v>
      </c>
      <c r="C187" s="16">
        <v>0</v>
      </c>
    </row>
    <row r="188" spans="1:4">
      <c r="A188" s="14" t="s">
        <v>185</v>
      </c>
      <c r="B188" s="17">
        <v>1013179.95</v>
      </c>
      <c r="C188" s="16">
        <v>1.2999999999999999E-3</v>
      </c>
    </row>
    <row r="189" spans="1:4">
      <c r="B189" s="14" t="s">
        <v>173</v>
      </c>
      <c r="C189" s="18">
        <v>9575479.25</v>
      </c>
      <c r="D189" s="19">
        <v>1.2500000000000001E-2</v>
      </c>
    </row>
    <row r="190" spans="1:4">
      <c r="B190" s="14" t="s">
        <v>1</v>
      </c>
      <c r="C190" s="18">
        <v>58960886.100000001</v>
      </c>
      <c r="D190" s="19">
        <v>7.7299999999999994E-2</v>
      </c>
    </row>
    <row r="191" spans="1:4">
      <c r="A191" s="14" t="s">
        <v>189</v>
      </c>
    </row>
    <row r="192" spans="1:4">
      <c r="A192" s="14" t="s">
        <v>190</v>
      </c>
      <c r="B192" s="17">
        <v>939538.3</v>
      </c>
      <c r="C192" s="16">
        <v>1.1999999999999999E-3</v>
      </c>
    </row>
    <row r="193" spans="1:4">
      <c r="B193" s="14" t="s">
        <v>189</v>
      </c>
      <c r="C193" s="18">
        <v>939538.3</v>
      </c>
      <c r="D193" s="19">
        <v>1.1999999999999999E-3</v>
      </c>
    </row>
    <row r="194" spans="1:4">
      <c r="A194" s="14" t="s">
        <v>191</v>
      </c>
    </row>
    <row r="195" spans="1:4">
      <c r="A195" s="14" t="s">
        <v>192</v>
      </c>
      <c r="B195" s="17">
        <v>3791185.06</v>
      </c>
      <c r="C195" s="16">
        <v>5.0000000000000001E-3</v>
      </c>
    </row>
    <row r="196" spans="1:4">
      <c r="A196" s="14" t="s">
        <v>193</v>
      </c>
      <c r="B196" s="17">
        <v>10179710.84</v>
      </c>
      <c r="C196" s="16">
        <v>1.3299999999999999E-2</v>
      </c>
    </row>
    <row r="197" spans="1:4">
      <c r="B197" s="14" t="s">
        <v>191</v>
      </c>
      <c r="C197" s="18">
        <v>13970895.9</v>
      </c>
      <c r="D197" s="19">
        <v>1.83E-2</v>
      </c>
    </row>
    <row r="198" spans="1:4">
      <c r="B198" s="14" t="s">
        <v>463</v>
      </c>
      <c r="C198" s="18">
        <v>14910434.199999999</v>
      </c>
      <c r="D198" s="19">
        <v>1.95E-2</v>
      </c>
    </row>
    <row r="199" spans="1:4">
      <c r="A199" s="14" t="s">
        <v>195</v>
      </c>
    </row>
    <row r="200" spans="1:4">
      <c r="A200" s="14" t="s">
        <v>464</v>
      </c>
      <c r="B200" s="17">
        <v>1423399</v>
      </c>
      <c r="C200" s="16">
        <v>1.9E-3</v>
      </c>
    </row>
    <row r="201" spans="1:4">
      <c r="A201" s="14" t="s">
        <v>197</v>
      </c>
      <c r="B201" s="17">
        <v>9866508.25</v>
      </c>
      <c r="C201" s="16">
        <v>1.29E-2</v>
      </c>
    </row>
    <row r="202" spans="1:4">
      <c r="A202" s="14" t="s">
        <v>465</v>
      </c>
      <c r="B202" s="17">
        <v>55568489.329999998</v>
      </c>
      <c r="C202" s="16">
        <v>7.2800000000000004E-2</v>
      </c>
    </row>
    <row r="203" spans="1:4">
      <c r="A203" s="14" t="s">
        <v>199</v>
      </c>
      <c r="B203" s="17">
        <v>7667396</v>
      </c>
      <c r="C203" s="16">
        <v>0.01</v>
      </c>
    </row>
    <row r="204" spans="1:4">
      <c r="A204" s="14" t="s">
        <v>200</v>
      </c>
      <c r="B204" s="17">
        <v>1087968</v>
      </c>
      <c r="C204" s="16">
        <v>1.4E-3</v>
      </c>
    </row>
    <row r="205" spans="1:4">
      <c r="A205" s="14" t="s">
        <v>201</v>
      </c>
      <c r="B205" s="17">
        <v>5477467.7999999998</v>
      </c>
      <c r="C205" s="16">
        <v>7.1999999999999998E-3</v>
      </c>
    </row>
    <row r="206" spans="1:4">
      <c r="A206" s="14" t="s">
        <v>202</v>
      </c>
      <c r="B206" s="17">
        <v>-1036236.6</v>
      </c>
      <c r="C206" s="16">
        <v>-1.4E-3</v>
      </c>
    </row>
    <row r="207" spans="1:4">
      <c r="A207" s="14" t="s">
        <v>196</v>
      </c>
      <c r="B207" s="17">
        <v>912444.17</v>
      </c>
      <c r="C207" s="16">
        <v>1.1999999999999999E-3</v>
      </c>
    </row>
    <row r="208" spans="1:4">
      <c r="A208" s="14" t="s">
        <v>466</v>
      </c>
      <c r="B208" s="17">
        <v>1206102.75</v>
      </c>
      <c r="C208" s="16">
        <v>1.6000000000000001E-3</v>
      </c>
    </row>
    <row r="209" spans="1:3">
      <c r="A209" s="14" t="s">
        <v>467</v>
      </c>
      <c r="B209" s="17">
        <v>-88955.19</v>
      </c>
      <c r="C209" s="16">
        <v>-1E-4</v>
      </c>
    </row>
    <row r="210" spans="1:3">
      <c r="A210" s="14" t="s">
        <v>468</v>
      </c>
      <c r="B210" s="17">
        <v>8545.11</v>
      </c>
      <c r="C210" s="16">
        <v>0</v>
      </c>
    </row>
    <row r="211" spans="1:3">
      <c r="A211" s="14" t="s">
        <v>206</v>
      </c>
      <c r="B211" s="17">
        <v>725206.24</v>
      </c>
      <c r="C211" s="16">
        <v>1E-3</v>
      </c>
    </row>
    <row r="212" spans="1:3">
      <c r="A212" s="14" t="s">
        <v>198</v>
      </c>
      <c r="B212" s="17">
        <v>341393554.26999998</v>
      </c>
      <c r="C212" s="16">
        <v>0.44729999999999998</v>
      </c>
    </row>
    <row r="213" spans="1:3">
      <c r="A213" s="14" t="s">
        <v>470</v>
      </c>
      <c r="B213" s="17">
        <v>84955</v>
      </c>
      <c r="C213" s="16">
        <v>1E-4</v>
      </c>
    </row>
    <row r="214" spans="1:3">
      <c r="A214" s="14" t="s">
        <v>351</v>
      </c>
      <c r="B214" s="17">
        <v>3116249.82</v>
      </c>
      <c r="C214" s="16">
        <v>4.1000000000000003E-3</v>
      </c>
    </row>
    <row r="215" spans="1:3">
      <c r="A215" s="14" t="s">
        <v>210</v>
      </c>
      <c r="B215" s="17">
        <v>344344.16</v>
      </c>
      <c r="C215" s="16">
        <v>5.0000000000000001E-4</v>
      </c>
    </row>
    <row r="216" spans="1:3">
      <c r="A216" s="14" t="s">
        <v>433</v>
      </c>
      <c r="B216" s="17">
        <v>-687580</v>
      </c>
      <c r="C216" s="16">
        <v>-8.9999999999999998E-4</v>
      </c>
    </row>
    <row r="217" spans="1:3">
      <c r="A217" s="14" t="s">
        <v>207</v>
      </c>
      <c r="B217" s="17">
        <v>64967294.549999997</v>
      </c>
      <c r="C217" s="16">
        <v>8.5099999999999995E-2</v>
      </c>
    </row>
    <row r="218" spans="1:3">
      <c r="A218" s="14" t="s">
        <v>225</v>
      </c>
      <c r="B218" s="17">
        <v>7845281</v>
      </c>
      <c r="C218" s="16">
        <v>1.03E-2</v>
      </c>
    </row>
    <row r="219" spans="1:3">
      <c r="A219" s="14" t="s">
        <v>397</v>
      </c>
      <c r="B219" s="17">
        <v>15152551.18</v>
      </c>
      <c r="C219" s="16">
        <v>1.9900000000000001E-2</v>
      </c>
    </row>
    <row r="220" spans="1:3">
      <c r="A220" s="14" t="s">
        <v>216</v>
      </c>
      <c r="B220" s="14">
        <v>282</v>
      </c>
      <c r="C220" s="16">
        <v>0</v>
      </c>
    </row>
    <row r="221" spans="1:3">
      <c r="A221" s="14" t="s">
        <v>217</v>
      </c>
      <c r="B221" s="14">
        <v>877.7</v>
      </c>
      <c r="C221" s="16">
        <v>0</v>
      </c>
    </row>
    <row r="222" spans="1:3">
      <c r="A222" s="14" t="s">
        <v>219</v>
      </c>
      <c r="B222" s="17">
        <v>457121.83</v>
      </c>
      <c r="C222" s="16">
        <v>5.9999999999999995E-4</v>
      </c>
    </row>
    <row r="223" spans="1:3">
      <c r="A223" s="14" t="s">
        <v>230</v>
      </c>
      <c r="B223" s="17">
        <v>35151</v>
      </c>
      <c r="C223" s="16">
        <v>0</v>
      </c>
    </row>
    <row r="224" spans="1:3">
      <c r="A224" s="14" t="s">
        <v>221</v>
      </c>
      <c r="B224" s="17">
        <v>65840</v>
      </c>
      <c r="C224" s="16">
        <v>1E-4</v>
      </c>
    </row>
    <row r="225" spans="1:3">
      <c r="A225" s="14" t="s">
        <v>213</v>
      </c>
      <c r="B225" s="17">
        <v>3311855</v>
      </c>
      <c r="C225" s="16">
        <v>4.3E-3</v>
      </c>
    </row>
    <row r="227" spans="1:3">
      <c r="B227" s="13" t="s">
        <v>17</v>
      </c>
    </row>
    <row r="228" spans="1:3">
      <c r="B228" s="13" t="s">
        <v>18</v>
      </c>
    </row>
    <row r="229" spans="1:3">
      <c r="B229" s="14" t="s">
        <v>19</v>
      </c>
      <c r="C229" s="15">
        <v>242430</v>
      </c>
    </row>
    <row r="230" spans="1:3">
      <c r="A230" s="14" t="s">
        <v>471</v>
      </c>
      <c r="B230" s="17">
        <v>-1559.43</v>
      </c>
      <c r="C230" s="16">
        <v>0</v>
      </c>
    </row>
    <row r="231" spans="1:3">
      <c r="A231" s="14" t="s">
        <v>224</v>
      </c>
      <c r="B231" s="17">
        <v>1131776.75</v>
      </c>
      <c r="C231" s="16">
        <v>1.5E-3</v>
      </c>
    </row>
    <row r="232" spans="1:3">
      <c r="A232" s="14" t="s">
        <v>222</v>
      </c>
      <c r="B232" s="17">
        <v>-1487616.29</v>
      </c>
      <c r="C232" s="16">
        <v>-1.9E-3</v>
      </c>
    </row>
    <row r="233" spans="1:3">
      <c r="A233" s="14" t="s">
        <v>226</v>
      </c>
      <c r="B233" s="17">
        <v>2621255.63</v>
      </c>
      <c r="C233" s="16">
        <v>3.3999999999999998E-3</v>
      </c>
    </row>
    <row r="234" spans="1:3">
      <c r="A234" s="14" t="s">
        <v>220</v>
      </c>
      <c r="B234" s="17">
        <v>8944605.9700000007</v>
      </c>
      <c r="C234" s="16">
        <v>1.17E-2</v>
      </c>
    </row>
    <row r="235" spans="1:3">
      <c r="A235" s="14" t="s">
        <v>227</v>
      </c>
      <c r="B235" s="17">
        <v>19724906.879999999</v>
      </c>
      <c r="C235" s="16">
        <v>2.58E-2</v>
      </c>
    </row>
    <row r="236" spans="1:3">
      <c r="A236" s="14" t="s">
        <v>469</v>
      </c>
      <c r="B236" s="17">
        <v>8960.5</v>
      </c>
      <c r="C236" s="16">
        <v>0</v>
      </c>
    </row>
    <row r="237" spans="1:3">
      <c r="A237" s="14" t="s">
        <v>519</v>
      </c>
      <c r="B237" s="17">
        <v>71653.899999999994</v>
      </c>
      <c r="C237" s="16">
        <v>1E-4</v>
      </c>
    </row>
    <row r="238" spans="1:3">
      <c r="A238" s="14" t="s">
        <v>228</v>
      </c>
      <c r="B238" s="17">
        <v>71845137.25</v>
      </c>
      <c r="C238" s="16">
        <v>9.4100000000000003E-2</v>
      </c>
    </row>
    <row r="239" spans="1:3">
      <c r="A239" s="14" t="s">
        <v>229</v>
      </c>
      <c r="B239" s="17">
        <v>49362524.409999996</v>
      </c>
      <c r="C239" s="16">
        <v>6.4699999999999994E-2</v>
      </c>
    </row>
    <row r="240" spans="1:3">
      <c r="A240" s="14" t="s">
        <v>223</v>
      </c>
      <c r="B240" s="17">
        <v>878770</v>
      </c>
      <c r="C240" s="16">
        <v>1.1999999999999999E-3</v>
      </c>
    </row>
    <row r="241" spans="1:3">
      <c r="A241" s="14" t="s">
        <v>237</v>
      </c>
      <c r="B241" s="17">
        <v>-408305.82</v>
      </c>
      <c r="C241" s="16">
        <v>-5.0000000000000001E-4</v>
      </c>
    </row>
    <row r="242" spans="1:3">
      <c r="A242" s="14" t="s">
        <v>396</v>
      </c>
      <c r="B242" s="17">
        <v>-16200</v>
      </c>
      <c r="C242" s="16">
        <v>0</v>
      </c>
    </row>
    <row r="243" spans="1:3">
      <c r="A243" s="14" t="s">
        <v>274</v>
      </c>
      <c r="B243" s="17">
        <v>-338337.5</v>
      </c>
      <c r="C243" s="16">
        <v>-4.0000000000000002E-4</v>
      </c>
    </row>
    <row r="244" spans="1:3">
      <c r="A244" s="14" t="s">
        <v>275</v>
      </c>
      <c r="B244" s="17">
        <v>-1445265</v>
      </c>
      <c r="C244" s="16">
        <v>-1.9E-3</v>
      </c>
    </row>
    <row r="245" spans="1:3">
      <c r="A245" s="14" t="s">
        <v>276</v>
      </c>
      <c r="B245" s="17">
        <v>-166400</v>
      </c>
      <c r="C245" s="16">
        <v>-2.0000000000000001E-4</v>
      </c>
    </row>
    <row r="246" spans="1:3">
      <c r="A246" s="14" t="s">
        <v>277</v>
      </c>
      <c r="B246" s="17">
        <v>-1943125</v>
      </c>
      <c r="C246" s="16">
        <v>-2.5000000000000001E-3</v>
      </c>
    </row>
    <row r="247" spans="1:3">
      <c r="A247" s="14" t="s">
        <v>241</v>
      </c>
      <c r="B247" s="17">
        <v>-688778.65</v>
      </c>
      <c r="C247" s="16">
        <v>-8.9999999999999998E-4</v>
      </c>
    </row>
    <row r="248" spans="1:3">
      <c r="A248" s="14" t="s">
        <v>265</v>
      </c>
      <c r="B248" s="17">
        <v>-13889029.6</v>
      </c>
      <c r="C248" s="16">
        <v>-1.8200000000000001E-2</v>
      </c>
    </row>
    <row r="249" spans="1:3">
      <c r="A249" s="14" t="s">
        <v>233</v>
      </c>
      <c r="B249" s="17">
        <v>-10139090</v>
      </c>
      <c r="C249" s="16">
        <v>-1.3299999999999999E-2</v>
      </c>
    </row>
    <row r="250" spans="1:3">
      <c r="A250" s="14" t="s">
        <v>234</v>
      </c>
      <c r="B250" s="17">
        <v>-10744</v>
      </c>
      <c r="C250" s="16">
        <v>0</v>
      </c>
    </row>
    <row r="251" spans="1:3">
      <c r="A251" s="14" t="s">
        <v>272</v>
      </c>
      <c r="B251" s="17">
        <v>-5020</v>
      </c>
      <c r="C251" s="16">
        <v>0</v>
      </c>
    </row>
    <row r="252" spans="1:3">
      <c r="A252" s="14" t="s">
        <v>236</v>
      </c>
      <c r="B252" s="17">
        <v>-2607711.5</v>
      </c>
      <c r="C252" s="16">
        <v>-3.3999999999999998E-3</v>
      </c>
    </row>
    <row r="253" spans="1:3">
      <c r="A253" s="14" t="s">
        <v>271</v>
      </c>
      <c r="B253" s="17">
        <v>-2022913.79</v>
      </c>
      <c r="C253" s="16">
        <v>-2.7000000000000001E-3</v>
      </c>
    </row>
    <row r="254" spans="1:3">
      <c r="A254" s="14" t="s">
        <v>238</v>
      </c>
      <c r="B254" s="17">
        <v>-69805.8</v>
      </c>
      <c r="C254" s="16">
        <v>-1E-4</v>
      </c>
    </row>
    <row r="255" spans="1:3">
      <c r="A255" s="14" t="s">
        <v>239</v>
      </c>
      <c r="B255" s="17">
        <v>-104845.2</v>
      </c>
      <c r="C255" s="16">
        <v>-1E-4</v>
      </c>
    </row>
    <row r="256" spans="1:3">
      <c r="A256" s="14" t="s">
        <v>240</v>
      </c>
      <c r="B256" s="17">
        <v>-102692751.37</v>
      </c>
      <c r="C256" s="16">
        <v>-0.1346</v>
      </c>
    </row>
    <row r="257" spans="1:3">
      <c r="A257" s="14" t="s">
        <v>254</v>
      </c>
      <c r="B257" s="17">
        <v>-1723200.69</v>
      </c>
      <c r="C257" s="16">
        <v>-2.3E-3</v>
      </c>
    </row>
    <row r="258" spans="1:3">
      <c r="A258" s="14" t="s">
        <v>242</v>
      </c>
      <c r="B258" s="17">
        <v>-45545365.090000004</v>
      </c>
      <c r="C258" s="16">
        <v>-5.9700000000000003E-2</v>
      </c>
    </row>
    <row r="259" spans="1:3">
      <c r="A259" s="14" t="s">
        <v>231</v>
      </c>
      <c r="B259" s="17">
        <v>-21187947.109999999</v>
      </c>
      <c r="C259" s="16">
        <v>-2.7799999999999998E-2</v>
      </c>
    </row>
    <row r="260" spans="1:3">
      <c r="A260" s="14" t="s">
        <v>244</v>
      </c>
      <c r="B260" s="17">
        <v>-5118136.34</v>
      </c>
      <c r="C260" s="16">
        <v>-6.7000000000000002E-3</v>
      </c>
    </row>
    <row r="261" spans="1:3">
      <c r="A261" s="14" t="s">
        <v>245</v>
      </c>
      <c r="B261" s="17">
        <v>-681574</v>
      </c>
      <c r="C261" s="16">
        <v>-8.9999999999999998E-4</v>
      </c>
    </row>
    <row r="262" spans="1:3">
      <c r="A262" s="14" t="s">
        <v>246</v>
      </c>
      <c r="B262" s="17">
        <v>-1331377.31</v>
      </c>
      <c r="C262" s="16">
        <v>-1.6999999999999999E-3</v>
      </c>
    </row>
    <row r="263" spans="1:3">
      <c r="A263" s="14" t="s">
        <v>247</v>
      </c>
      <c r="B263" s="17">
        <v>-162574.43</v>
      </c>
      <c r="C263" s="16">
        <v>-2.0000000000000001E-4</v>
      </c>
    </row>
    <row r="264" spans="1:3">
      <c r="A264" s="14" t="s">
        <v>235</v>
      </c>
      <c r="B264" s="17">
        <v>-22819692.02</v>
      </c>
      <c r="C264" s="16">
        <v>-2.9899999999999999E-2</v>
      </c>
    </row>
    <row r="265" spans="1:3">
      <c r="A265" s="14" t="s">
        <v>261</v>
      </c>
      <c r="B265" s="17">
        <v>-478879</v>
      </c>
      <c r="C265" s="16">
        <v>-5.9999999999999995E-4</v>
      </c>
    </row>
    <row r="266" spans="1:3">
      <c r="A266" s="14" t="s">
        <v>232</v>
      </c>
      <c r="B266" s="17">
        <v>8093971.6799999997</v>
      </c>
      <c r="C266" s="16">
        <v>1.06E-2</v>
      </c>
    </row>
    <row r="267" spans="1:3">
      <c r="A267" s="14" t="s">
        <v>493</v>
      </c>
      <c r="B267" s="17">
        <v>-79244</v>
      </c>
      <c r="C267" s="16">
        <v>-1E-4</v>
      </c>
    </row>
    <row r="268" spans="1:3">
      <c r="A268" s="14" t="s">
        <v>304</v>
      </c>
      <c r="B268" s="17">
        <v>-1391420</v>
      </c>
      <c r="C268" s="16">
        <v>-1.8E-3</v>
      </c>
    </row>
    <row r="269" spans="1:3">
      <c r="A269" s="14" t="s">
        <v>348</v>
      </c>
      <c r="B269" s="17">
        <v>-737667.52</v>
      </c>
      <c r="C269" s="16">
        <v>-1E-3</v>
      </c>
    </row>
    <row r="270" spans="1:3">
      <c r="A270" s="14" t="s">
        <v>304</v>
      </c>
      <c r="B270" s="17">
        <v>-137820</v>
      </c>
      <c r="C270" s="16">
        <v>-2.0000000000000001E-4</v>
      </c>
    </row>
    <row r="271" spans="1:3">
      <c r="A271" s="14" t="s">
        <v>256</v>
      </c>
      <c r="B271" s="17">
        <v>-88606.5</v>
      </c>
      <c r="C271" s="16">
        <v>-1E-4</v>
      </c>
    </row>
    <row r="272" spans="1:3">
      <c r="A272" s="14" t="s">
        <v>473</v>
      </c>
      <c r="B272" s="17">
        <v>-65250</v>
      </c>
      <c r="C272" s="16">
        <v>-1E-4</v>
      </c>
    </row>
    <row r="273" spans="1:3">
      <c r="A273" s="14" t="s">
        <v>474</v>
      </c>
      <c r="B273" s="17">
        <v>-1637387</v>
      </c>
      <c r="C273" s="16">
        <v>-2.0999999999999999E-3</v>
      </c>
    </row>
    <row r="274" spans="1:3">
      <c r="A274" s="14" t="s">
        <v>475</v>
      </c>
      <c r="B274" s="17">
        <v>-7597</v>
      </c>
      <c r="C274" s="16">
        <v>0</v>
      </c>
    </row>
    <row r="275" spans="1:3">
      <c r="A275" s="14" t="s">
        <v>273</v>
      </c>
      <c r="B275" s="17">
        <v>-127000</v>
      </c>
      <c r="C275" s="16">
        <v>-2.0000000000000001E-4</v>
      </c>
    </row>
    <row r="276" spans="1:3">
      <c r="A276" s="14" t="s">
        <v>260</v>
      </c>
      <c r="B276" s="17">
        <v>-108000</v>
      </c>
      <c r="C276" s="16">
        <v>-1E-4</v>
      </c>
    </row>
    <row r="277" spans="1:3">
      <c r="A277" s="14" t="s">
        <v>485</v>
      </c>
      <c r="B277" s="17">
        <v>-1525385</v>
      </c>
      <c r="C277" s="16">
        <v>-2E-3</v>
      </c>
    </row>
    <row r="278" spans="1:3">
      <c r="A278" s="14" t="s">
        <v>262</v>
      </c>
      <c r="B278" s="17">
        <v>-377269</v>
      </c>
      <c r="C278" s="16">
        <v>-5.0000000000000001E-4</v>
      </c>
    </row>
    <row r="279" spans="1:3">
      <c r="A279" s="14" t="s">
        <v>263</v>
      </c>
      <c r="B279" s="17">
        <v>-572231</v>
      </c>
      <c r="C279" s="16">
        <v>-6.9999999999999999E-4</v>
      </c>
    </row>
    <row r="280" spans="1:3">
      <c r="A280" s="14" t="s">
        <v>264</v>
      </c>
      <c r="B280" s="17">
        <v>-1952031.06</v>
      </c>
      <c r="C280" s="16">
        <v>-2.5999999999999999E-3</v>
      </c>
    </row>
    <row r="281" spans="1:3">
      <c r="A281" s="14" t="s">
        <v>278</v>
      </c>
      <c r="B281" s="17">
        <v>-604479</v>
      </c>
      <c r="C281" s="16">
        <v>-8.0000000000000004E-4</v>
      </c>
    </row>
    <row r="282" spans="1:3">
      <c r="A282" s="14" t="s">
        <v>266</v>
      </c>
      <c r="B282" s="17">
        <v>-252131</v>
      </c>
      <c r="C282" s="16">
        <v>-2.9999999999999997E-4</v>
      </c>
    </row>
    <row r="284" spans="1:3">
      <c r="B284" s="13" t="s">
        <v>17</v>
      </c>
    </row>
    <row r="285" spans="1:3">
      <c r="B285" s="13" t="s">
        <v>18</v>
      </c>
    </row>
    <row r="286" spans="1:3">
      <c r="B286" s="14" t="s">
        <v>19</v>
      </c>
      <c r="C286" s="15">
        <v>242430</v>
      </c>
    </row>
    <row r="287" spans="1:3">
      <c r="A287" s="14" t="s">
        <v>255</v>
      </c>
      <c r="B287" s="17">
        <v>-5057671.51</v>
      </c>
      <c r="C287" s="16">
        <v>-6.6E-3</v>
      </c>
    </row>
    <row r="288" spans="1:3">
      <c r="A288" s="14" t="s">
        <v>268</v>
      </c>
      <c r="B288" s="17">
        <v>-864516.62</v>
      </c>
      <c r="C288" s="16">
        <v>-1.1000000000000001E-3</v>
      </c>
    </row>
    <row r="289" spans="1:3">
      <c r="A289" s="14" t="s">
        <v>269</v>
      </c>
      <c r="B289" s="17">
        <v>-310229.42</v>
      </c>
      <c r="C289" s="16">
        <v>-4.0000000000000002E-4</v>
      </c>
    </row>
    <row r="290" spans="1:3">
      <c r="A290" s="14" t="s">
        <v>270</v>
      </c>
      <c r="B290" s="17">
        <v>-412467.5</v>
      </c>
      <c r="C290" s="16">
        <v>-5.0000000000000001E-4</v>
      </c>
    </row>
    <row r="291" spans="1:3">
      <c r="A291" s="14" t="s">
        <v>435</v>
      </c>
      <c r="B291" s="17">
        <v>-3534.25</v>
      </c>
      <c r="C291" s="16">
        <v>0</v>
      </c>
    </row>
    <row r="292" spans="1:3">
      <c r="A292" s="14" t="s">
        <v>259</v>
      </c>
      <c r="B292" s="17">
        <v>-2571312.19</v>
      </c>
      <c r="C292" s="16">
        <v>-3.3999999999999998E-3</v>
      </c>
    </row>
    <row r="293" spans="1:3">
      <c r="A293" s="14" t="s">
        <v>283</v>
      </c>
      <c r="B293" s="17">
        <v>-9910825.0099999998</v>
      </c>
      <c r="C293" s="16">
        <v>-1.2999999999999999E-2</v>
      </c>
    </row>
    <row r="294" spans="1:3">
      <c r="A294" s="14" t="s">
        <v>320</v>
      </c>
      <c r="B294" s="17">
        <v>-118765.87</v>
      </c>
      <c r="C294" s="16">
        <v>-2.0000000000000001E-4</v>
      </c>
    </row>
    <row r="295" spans="1:3">
      <c r="A295" s="14" t="s">
        <v>321</v>
      </c>
      <c r="B295" s="17">
        <v>-451200</v>
      </c>
      <c r="C295" s="16">
        <v>-5.9999999999999995E-4</v>
      </c>
    </row>
    <row r="296" spans="1:3">
      <c r="A296" s="14" t="s">
        <v>322</v>
      </c>
      <c r="B296" s="17">
        <v>-1059104.8799999999</v>
      </c>
      <c r="C296" s="16">
        <v>-1.4E-3</v>
      </c>
    </row>
    <row r="297" spans="1:3">
      <c r="A297" s="14" t="s">
        <v>323</v>
      </c>
      <c r="B297" s="17">
        <v>-380355.74</v>
      </c>
      <c r="C297" s="16">
        <v>-5.0000000000000001E-4</v>
      </c>
    </row>
    <row r="298" spans="1:3">
      <c r="A298" s="14" t="s">
        <v>324</v>
      </c>
      <c r="B298" s="17">
        <v>-102499</v>
      </c>
      <c r="C298" s="16">
        <v>-1E-4</v>
      </c>
    </row>
    <row r="299" spans="1:3">
      <c r="A299" s="14" t="s">
        <v>325</v>
      </c>
      <c r="B299" s="17">
        <v>-462622.49</v>
      </c>
      <c r="C299" s="16">
        <v>-5.9999999999999995E-4</v>
      </c>
    </row>
    <row r="300" spans="1:3">
      <c r="A300" s="14" t="s">
        <v>291</v>
      </c>
      <c r="B300" s="17">
        <v>-126480.28</v>
      </c>
      <c r="C300" s="16">
        <v>-2.0000000000000001E-4</v>
      </c>
    </row>
    <row r="301" spans="1:3">
      <c r="A301" s="14" t="s">
        <v>316</v>
      </c>
      <c r="B301" s="17">
        <v>-12027809.08</v>
      </c>
      <c r="C301" s="16">
        <v>-1.5800000000000002E-2</v>
      </c>
    </row>
    <row r="302" spans="1:3">
      <c r="A302" s="14" t="s">
        <v>314</v>
      </c>
      <c r="B302" s="17">
        <v>-772024.55</v>
      </c>
      <c r="C302" s="16">
        <v>-1E-3</v>
      </c>
    </row>
    <row r="303" spans="1:3">
      <c r="A303" s="14" t="s">
        <v>248</v>
      </c>
      <c r="B303" s="17">
        <v>-1392340</v>
      </c>
      <c r="C303" s="16">
        <v>-1.8E-3</v>
      </c>
    </row>
    <row r="304" spans="1:3">
      <c r="A304" s="14" t="s">
        <v>282</v>
      </c>
      <c r="B304" s="17">
        <v>-124055.6</v>
      </c>
      <c r="C304" s="16">
        <v>-2.0000000000000001E-4</v>
      </c>
    </row>
    <row r="305" spans="1:3">
      <c r="A305" s="14" t="s">
        <v>318</v>
      </c>
      <c r="B305" s="17">
        <v>-1187276.3700000001</v>
      </c>
      <c r="C305" s="16">
        <v>-1.6000000000000001E-3</v>
      </c>
    </row>
    <row r="306" spans="1:3">
      <c r="A306" s="14" t="s">
        <v>284</v>
      </c>
      <c r="B306" s="17">
        <v>-293029</v>
      </c>
      <c r="C306" s="16">
        <v>-4.0000000000000002E-4</v>
      </c>
    </row>
    <row r="307" spans="1:3">
      <c r="A307" s="14" t="s">
        <v>478</v>
      </c>
      <c r="B307" s="17">
        <v>-27977317.629999999</v>
      </c>
      <c r="C307" s="16">
        <v>-3.6700000000000003E-2</v>
      </c>
    </row>
    <row r="308" spans="1:3">
      <c r="A308" s="14" t="s">
        <v>479</v>
      </c>
      <c r="B308" s="17">
        <v>-96609.5</v>
      </c>
      <c r="C308" s="16">
        <v>-1E-4</v>
      </c>
    </row>
    <row r="309" spans="1:3">
      <c r="A309" s="14" t="s">
        <v>296</v>
      </c>
      <c r="B309" s="14">
        <v>-82</v>
      </c>
      <c r="C309" s="16">
        <v>0</v>
      </c>
    </row>
    <row r="310" spans="1:3">
      <c r="A310" s="14" t="s">
        <v>520</v>
      </c>
      <c r="B310" s="14">
        <v>-5</v>
      </c>
      <c r="C310" s="16">
        <v>0</v>
      </c>
    </row>
    <row r="311" spans="1:3">
      <c r="A311" s="14" t="s">
        <v>297</v>
      </c>
      <c r="B311" s="14">
        <v>-17</v>
      </c>
      <c r="C311" s="16">
        <v>0</v>
      </c>
    </row>
    <row r="312" spans="1:3">
      <c r="A312" s="14" t="s">
        <v>298</v>
      </c>
      <c r="B312" s="17">
        <v>-86776.77</v>
      </c>
      <c r="C312" s="16">
        <v>-1E-4</v>
      </c>
    </row>
    <row r="313" spans="1:3">
      <c r="A313" s="14" t="s">
        <v>300</v>
      </c>
      <c r="B313" s="17">
        <v>-458281.53</v>
      </c>
      <c r="C313" s="16">
        <v>-5.9999999999999995E-4</v>
      </c>
    </row>
    <row r="314" spans="1:3">
      <c r="A314" s="14" t="s">
        <v>439</v>
      </c>
      <c r="B314" s="17">
        <v>-257128000</v>
      </c>
      <c r="C314" s="16">
        <v>-0.33689999999999998</v>
      </c>
    </row>
    <row r="315" spans="1:3">
      <c r="A315" s="14" t="s">
        <v>214</v>
      </c>
      <c r="B315" s="17">
        <v>-4015037.08</v>
      </c>
      <c r="C315" s="16">
        <v>-5.3E-3</v>
      </c>
    </row>
    <row r="316" spans="1:3">
      <c r="A316" s="14" t="s">
        <v>280</v>
      </c>
      <c r="B316" s="17">
        <v>-12137.88</v>
      </c>
      <c r="C316" s="16">
        <v>0</v>
      </c>
    </row>
    <row r="317" spans="1:3">
      <c r="A317" s="14" t="s">
        <v>483</v>
      </c>
      <c r="B317" s="17">
        <v>-197400</v>
      </c>
      <c r="C317" s="16">
        <v>-2.9999999999999997E-4</v>
      </c>
    </row>
    <row r="318" spans="1:3">
      <c r="A318" s="14" t="s">
        <v>506</v>
      </c>
      <c r="B318" s="17">
        <v>-2803706.73</v>
      </c>
      <c r="C318" s="16">
        <v>-3.7000000000000002E-3</v>
      </c>
    </row>
    <row r="319" spans="1:3">
      <c r="A319" s="14" t="s">
        <v>251</v>
      </c>
      <c r="B319" s="17">
        <v>-220496.75</v>
      </c>
      <c r="C319" s="16">
        <v>-2.9999999999999997E-4</v>
      </c>
    </row>
    <row r="320" spans="1:3">
      <c r="A320" s="14" t="s">
        <v>252</v>
      </c>
      <c r="B320" s="17">
        <v>-497997.75</v>
      </c>
      <c r="C320" s="16">
        <v>-6.9999999999999999E-4</v>
      </c>
    </row>
    <row r="321" spans="1:3">
      <c r="A321" s="14" t="s">
        <v>253</v>
      </c>
      <c r="B321" s="17">
        <v>-38376244.799999997</v>
      </c>
      <c r="C321" s="16">
        <v>-5.0299999999999997E-2</v>
      </c>
    </row>
    <row r="322" spans="1:3">
      <c r="A322" s="14" t="s">
        <v>289</v>
      </c>
      <c r="B322" s="17">
        <v>-4264027.2</v>
      </c>
      <c r="C322" s="16">
        <v>-5.5999999999999999E-3</v>
      </c>
    </row>
    <row r="323" spans="1:3">
      <c r="A323" s="14" t="s">
        <v>326</v>
      </c>
      <c r="B323" s="17">
        <v>-2018182</v>
      </c>
      <c r="C323" s="16">
        <v>-2.5999999999999999E-3</v>
      </c>
    </row>
    <row r="324" spans="1:3">
      <c r="A324" s="14" t="s">
        <v>482</v>
      </c>
      <c r="B324" s="17">
        <v>-110100</v>
      </c>
      <c r="C324" s="16">
        <v>-1E-4</v>
      </c>
    </row>
    <row r="325" spans="1:3">
      <c r="A325" s="14" t="s">
        <v>305</v>
      </c>
      <c r="B325" s="17">
        <v>-240000</v>
      </c>
      <c r="C325" s="16">
        <v>-2.9999999999999997E-4</v>
      </c>
    </row>
    <row r="326" spans="1:3">
      <c r="A326" s="14" t="s">
        <v>306</v>
      </c>
      <c r="B326" s="17">
        <v>-3850000</v>
      </c>
      <c r="C326" s="16">
        <v>-5.0000000000000001E-3</v>
      </c>
    </row>
    <row r="327" spans="1:3">
      <c r="A327" s="14" t="s">
        <v>307</v>
      </c>
      <c r="B327" s="17">
        <v>-440000</v>
      </c>
      <c r="C327" s="16">
        <v>-5.9999999999999995E-4</v>
      </c>
    </row>
    <row r="328" spans="1:3">
      <c r="A328" s="14" t="s">
        <v>521</v>
      </c>
      <c r="B328" s="17">
        <v>-47887.07</v>
      </c>
      <c r="C328" s="16">
        <v>-1E-4</v>
      </c>
    </row>
    <row r="329" spans="1:3">
      <c r="A329" s="14" t="s">
        <v>309</v>
      </c>
      <c r="B329" s="17">
        <v>-58500</v>
      </c>
      <c r="C329" s="16">
        <v>-1E-4</v>
      </c>
    </row>
    <row r="330" spans="1:3">
      <c r="A330" s="14" t="s">
        <v>319</v>
      </c>
      <c r="B330" s="17">
        <v>-560297.24</v>
      </c>
      <c r="C330" s="16">
        <v>-6.9999999999999999E-4</v>
      </c>
    </row>
    <row r="331" spans="1:3">
      <c r="A331" s="14" t="s">
        <v>310</v>
      </c>
      <c r="B331" s="17">
        <v>-2511578.34</v>
      </c>
      <c r="C331" s="16">
        <v>-3.3E-3</v>
      </c>
    </row>
    <row r="332" spans="1:3">
      <c r="A332" s="14" t="s">
        <v>311</v>
      </c>
      <c r="B332" s="17">
        <v>-16535695.18</v>
      </c>
      <c r="C332" s="16">
        <v>-2.1700000000000001E-2</v>
      </c>
    </row>
    <row r="333" spans="1:3">
      <c r="A333" s="14" t="s">
        <v>484</v>
      </c>
      <c r="B333" s="17">
        <v>-1960</v>
      </c>
      <c r="C333" s="16">
        <v>0</v>
      </c>
    </row>
    <row r="334" spans="1:3">
      <c r="A334" s="14" t="s">
        <v>312</v>
      </c>
      <c r="B334" s="17">
        <v>-318535.89</v>
      </c>
      <c r="C334" s="16">
        <v>-4.0000000000000002E-4</v>
      </c>
    </row>
    <row r="335" spans="1:3">
      <c r="A335" s="14" t="s">
        <v>313</v>
      </c>
      <c r="B335" s="17">
        <v>-220270.32</v>
      </c>
      <c r="C335" s="16">
        <v>-2.9999999999999997E-4</v>
      </c>
    </row>
    <row r="336" spans="1:3">
      <c r="A336" s="14" t="s">
        <v>327</v>
      </c>
      <c r="B336" s="17">
        <v>-356265.69</v>
      </c>
      <c r="C336" s="16">
        <v>-5.0000000000000001E-4</v>
      </c>
    </row>
    <row r="337" spans="1:3">
      <c r="A337" s="14" t="s">
        <v>315</v>
      </c>
      <c r="B337" s="17">
        <v>-102410.59</v>
      </c>
      <c r="C337" s="16">
        <v>-1E-4</v>
      </c>
    </row>
    <row r="338" spans="1:3">
      <c r="A338" s="14" t="s">
        <v>303</v>
      </c>
      <c r="B338" s="17">
        <v>-27940641.579999998</v>
      </c>
      <c r="C338" s="16">
        <v>-3.6600000000000001E-2</v>
      </c>
    </row>
    <row r="339" spans="1:3">
      <c r="A339" s="14" t="s">
        <v>317</v>
      </c>
      <c r="B339" s="17">
        <v>-610047.66</v>
      </c>
      <c r="C339" s="16">
        <v>-8.0000000000000004E-4</v>
      </c>
    </row>
    <row r="341" spans="1:3">
      <c r="B341" s="13" t="s">
        <v>17</v>
      </c>
    </row>
    <row r="342" spans="1:3">
      <c r="B342" s="13" t="s">
        <v>18</v>
      </c>
    </row>
    <row r="343" spans="1:3">
      <c r="B343" s="14" t="s">
        <v>19</v>
      </c>
      <c r="C343" s="15">
        <v>242430</v>
      </c>
    </row>
    <row r="344" spans="1:3">
      <c r="A344" s="14" t="s">
        <v>477</v>
      </c>
      <c r="B344" s="17">
        <v>-51278</v>
      </c>
      <c r="C344" s="16">
        <v>-1E-4</v>
      </c>
    </row>
    <row r="345" spans="1:3">
      <c r="A345" s="14" t="s">
        <v>308</v>
      </c>
      <c r="B345" s="17">
        <v>-540000</v>
      </c>
      <c r="C345" s="16">
        <v>-6.9999999999999999E-4</v>
      </c>
    </row>
    <row r="346" spans="1:3">
      <c r="A346" s="14" t="s">
        <v>328</v>
      </c>
      <c r="B346" s="17">
        <v>74498</v>
      </c>
      <c r="C346" s="16">
        <v>1E-4</v>
      </c>
    </row>
    <row r="347" spans="1:3">
      <c r="A347" s="14" t="s">
        <v>507</v>
      </c>
      <c r="B347" s="17">
        <v>2635368</v>
      </c>
      <c r="C347" s="16">
        <v>3.5000000000000001E-3</v>
      </c>
    </row>
    <row r="348" spans="1:3">
      <c r="A348" s="14" t="s">
        <v>333</v>
      </c>
      <c r="B348" s="17">
        <v>-12352658.369999999</v>
      </c>
      <c r="C348" s="16">
        <v>-1.6199999999999999E-2</v>
      </c>
    </row>
    <row r="349" spans="1:3">
      <c r="A349" s="14" t="s">
        <v>486</v>
      </c>
      <c r="B349" s="17">
        <v>-14575</v>
      </c>
      <c r="C349" s="16">
        <v>0</v>
      </c>
    </row>
    <row r="350" spans="1:3">
      <c r="A350" s="14" t="s">
        <v>487</v>
      </c>
      <c r="B350" s="17">
        <v>873164.37</v>
      </c>
      <c r="C350" s="16">
        <v>1.1000000000000001E-3</v>
      </c>
    </row>
    <row r="351" spans="1:3">
      <c r="A351" s="14" t="s">
        <v>334</v>
      </c>
      <c r="B351" s="17">
        <v>1401843.75</v>
      </c>
      <c r="C351" s="16">
        <v>1.8E-3</v>
      </c>
    </row>
    <row r="352" spans="1:3">
      <c r="A352" s="14" t="s">
        <v>522</v>
      </c>
      <c r="B352" s="17">
        <v>46424.63</v>
      </c>
      <c r="C352" s="16">
        <v>1E-4</v>
      </c>
    </row>
    <row r="353" spans="1:3">
      <c r="A353" s="14" t="s">
        <v>335</v>
      </c>
      <c r="B353" s="17">
        <v>84682.65</v>
      </c>
      <c r="C353" s="16">
        <v>1E-4</v>
      </c>
    </row>
    <row r="354" spans="1:3">
      <c r="A354" s="14" t="s">
        <v>336</v>
      </c>
      <c r="B354" s="17">
        <v>109344.66</v>
      </c>
      <c r="C354" s="16">
        <v>1E-4</v>
      </c>
    </row>
    <row r="355" spans="1:3">
      <c r="A355" s="14" t="s">
        <v>337</v>
      </c>
      <c r="B355" s="17">
        <v>-84682.65</v>
      </c>
      <c r="C355" s="16">
        <v>-1E-4</v>
      </c>
    </row>
    <row r="356" spans="1:3">
      <c r="A356" s="14" t="s">
        <v>331</v>
      </c>
      <c r="B356" s="17">
        <v>19231848.129999999</v>
      </c>
      <c r="C356" s="16">
        <v>2.52E-2</v>
      </c>
    </row>
    <row r="357" spans="1:3">
      <c r="A357" s="14" t="s">
        <v>523</v>
      </c>
      <c r="B357" s="17">
        <v>24587</v>
      </c>
      <c r="C357" s="16">
        <v>0</v>
      </c>
    </row>
    <row r="358" spans="1:3">
      <c r="A358" s="14" t="s">
        <v>330</v>
      </c>
      <c r="B358" s="17">
        <v>688807</v>
      </c>
      <c r="C358" s="16">
        <v>8.9999999999999998E-4</v>
      </c>
    </row>
    <row r="359" spans="1:3">
      <c r="A359" s="14" t="s">
        <v>341</v>
      </c>
      <c r="B359" s="17">
        <v>32455</v>
      </c>
      <c r="C359" s="16">
        <v>0</v>
      </c>
    </row>
    <row r="360" spans="1:3">
      <c r="A360" s="14" t="s">
        <v>342</v>
      </c>
      <c r="B360" s="17">
        <v>15304</v>
      </c>
      <c r="C360" s="16">
        <v>0</v>
      </c>
    </row>
    <row r="361" spans="1:3">
      <c r="A361" s="14" t="s">
        <v>489</v>
      </c>
      <c r="B361" s="17">
        <v>6049</v>
      </c>
      <c r="C361" s="16">
        <v>0</v>
      </c>
    </row>
    <row r="362" spans="1:3">
      <c r="A362" s="14" t="s">
        <v>345</v>
      </c>
      <c r="B362" s="17">
        <v>-11196.42</v>
      </c>
      <c r="C362" s="16">
        <v>0</v>
      </c>
    </row>
    <row r="363" spans="1:3">
      <c r="A363" s="14" t="s">
        <v>346</v>
      </c>
      <c r="B363" s="17">
        <v>6677.55</v>
      </c>
      <c r="C363" s="16">
        <v>0</v>
      </c>
    </row>
    <row r="364" spans="1:3">
      <c r="A364" s="14" t="s">
        <v>490</v>
      </c>
      <c r="B364" s="17">
        <v>83347.75</v>
      </c>
      <c r="C364" s="16">
        <v>1E-4</v>
      </c>
    </row>
    <row r="365" spans="1:3">
      <c r="A365" s="14" t="s">
        <v>491</v>
      </c>
      <c r="B365" s="17">
        <v>45964.2</v>
      </c>
      <c r="C365" s="16">
        <v>1E-4</v>
      </c>
    </row>
    <row r="366" spans="1:3">
      <c r="A366" s="14" t="s">
        <v>481</v>
      </c>
      <c r="B366" s="17">
        <v>-18756</v>
      </c>
      <c r="C366" s="16">
        <v>0</v>
      </c>
    </row>
    <row r="367" spans="1:3">
      <c r="A367" s="14" t="s">
        <v>347</v>
      </c>
      <c r="B367" s="17">
        <v>16672103.050000001</v>
      </c>
      <c r="C367" s="16">
        <v>2.18E-2</v>
      </c>
    </row>
    <row r="368" spans="1:3">
      <c r="A368" s="14" t="s">
        <v>349</v>
      </c>
      <c r="B368" s="17">
        <v>-109344.66</v>
      </c>
      <c r="C368" s="16">
        <v>-1E-4</v>
      </c>
    </row>
    <row r="369" spans="1:3">
      <c r="A369" s="14" t="s">
        <v>366</v>
      </c>
      <c r="B369" s="17">
        <v>-49550995.899999999</v>
      </c>
      <c r="C369" s="16">
        <v>-6.4899999999999999E-2</v>
      </c>
    </row>
    <row r="370" spans="1:3">
      <c r="A370" s="14" t="s">
        <v>353</v>
      </c>
      <c r="B370" s="17">
        <v>2926067.65</v>
      </c>
      <c r="C370" s="16">
        <v>3.8E-3</v>
      </c>
    </row>
    <row r="371" spans="1:3">
      <c r="A371" s="14" t="s">
        <v>354</v>
      </c>
      <c r="B371" s="17">
        <v>-12336398.710000001</v>
      </c>
      <c r="C371" s="16">
        <v>-1.6199999999999999E-2</v>
      </c>
    </row>
    <row r="372" spans="1:3">
      <c r="A372" s="14" t="s">
        <v>355</v>
      </c>
      <c r="B372" s="17">
        <v>-180050446.16</v>
      </c>
      <c r="C372" s="16">
        <v>-0.2359</v>
      </c>
    </row>
    <row r="373" spans="1:3">
      <c r="A373" s="14" t="s">
        <v>356</v>
      </c>
      <c r="B373" s="17">
        <v>59871.75</v>
      </c>
      <c r="C373" s="16">
        <v>1E-4</v>
      </c>
    </row>
    <row r="374" spans="1:3">
      <c r="A374" s="14" t="s">
        <v>357</v>
      </c>
      <c r="B374" s="17">
        <v>3796785.06</v>
      </c>
      <c r="C374" s="16">
        <v>5.0000000000000001E-3</v>
      </c>
    </row>
    <row r="375" spans="1:3">
      <c r="A375" s="14" t="s">
        <v>495</v>
      </c>
      <c r="B375" s="17">
        <v>10817912.66</v>
      </c>
      <c r="C375" s="16">
        <v>1.4200000000000001E-2</v>
      </c>
    </row>
    <row r="376" spans="1:3">
      <c r="A376" s="14" t="s">
        <v>496</v>
      </c>
      <c r="B376" s="17">
        <v>56910239.039999999</v>
      </c>
      <c r="C376" s="16">
        <v>7.46E-2</v>
      </c>
    </row>
    <row r="377" spans="1:3">
      <c r="A377" s="14" t="s">
        <v>497</v>
      </c>
      <c r="B377" s="17">
        <v>-22774965.07</v>
      </c>
      <c r="C377" s="16">
        <v>-2.98E-2</v>
      </c>
    </row>
    <row r="378" spans="1:3">
      <c r="A378" s="14" t="s">
        <v>524</v>
      </c>
      <c r="B378" s="17">
        <v>410880.61</v>
      </c>
      <c r="C378" s="16">
        <v>5.0000000000000001E-4</v>
      </c>
    </row>
    <row r="379" spans="1:3">
      <c r="A379" s="14" t="s">
        <v>332</v>
      </c>
      <c r="B379" s="17">
        <v>-18119096.34</v>
      </c>
      <c r="C379" s="16">
        <v>-2.3699999999999999E-2</v>
      </c>
    </row>
    <row r="380" spans="1:3">
      <c r="A380" s="14" t="s">
        <v>365</v>
      </c>
      <c r="B380" s="17">
        <v>15600.25</v>
      </c>
      <c r="C380" s="16">
        <v>0</v>
      </c>
    </row>
    <row r="381" spans="1:3">
      <c r="A381" s="14" t="s">
        <v>372</v>
      </c>
      <c r="B381" s="17">
        <v>4581980.96</v>
      </c>
      <c r="C381" s="16">
        <v>6.0000000000000001E-3</v>
      </c>
    </row>
    <row r="382" spans="1:3">
      <c r="A382" s="14" t="s">
        <v>367</v>
      </c>
      <c r="B382" s="17">
        <v>-115173990.81</v>
      </c>
      <c r="C382" s="16">
        <v>-0.15090000000000001</v>
      </c>
    </row>
    <row r="383" spans="1:3">
      <c r="A383" s="14" t="s">
        <v>368</v>
      </c>
      <c r="B383" s="17">
        <v>-8651485.9900000002</v>
      </c>
      <c r="C383" s="16">
        <v>-1.1299999999999999E-2</v>
      </c>
    </row>
    <row r="384" spans="1:3">
      <c r="A384" s="14" t="s">
        <v>369</v>
      </c>
      <c r="B384" s="17">
        <v>9962580.9299999997</v>
      </c>
      <c r="C384" s="16">
        <v>1.3100000000000001E-2</v>
      </c>
    </row>
    <row r="385" spans="1:3">
      <c r="A385" s="14" t="s">
        <v>370</v>
      </c>
      <c r="B385" s="17">
        <v>26030682.719999999</v>
      </c>
      <c r="C385" s="16">
        <v>3.4099999999999998E-2</v>
      </c>
    </row>
    <row r="386" spans="1:3">
      <c r="A386" s="14" t="s">
        <v>371</v>
      </c>
      <c r="B386" s="17">
        <v>20775268.809999999</v>
      </c>
      <c r="C386" s="16">
        <v>2.7199999999999998E-2</v>
      </c>
    </row>
    <row r="387" spans="1:3">
      <c r="A387" s="14" t="s">
        <v>340</v>
      </c>
      <c r="B387" s="17">
        <v>19306</v>
      </c>
      <c r="C387" s="16">
        <v>0</v>
      </c>
    </row>
    <row r="388" spans="1:3">
      <c r="A388" s="14" t="s">
        <v>362</v>
      </c>
      <c r="B388" s="17">
        <v>546461.5</v>
      </c>
      <c r="C388" s="16">
        <v>6.9999999999999999E-4</v>
      </c>
    </row>
    <row r="389" spans="1:3">
      <c r="A389" s="14" t="s">
        <v>360</v>
      </c>
      <c r="B389" s="17">
        <v>1000844.03</v>
      </c>
      <c r="C389" s="16">
        <v>1.2999999999999999E-3</v>
      </c>
    </row>
    <row r="390" spans="1:3">
      <c r="A390" s="14" t="s">
        <v>329</v>
      </c>
      <c r="B390" s="17">
        <v>2588025.1</v>
      </c>
      <c r="C390" s="16">
        <v>3.3999999999999998E-3</v>
      </c>
    </row>
    <row r="391" spans="1:3">
      <c r="A391" s="14" t="s">
        <v>498</v>
      </c>
      <c r="B391" s="17">
        <v>-282154.78999999998</v>
      </c>
      <c r="C391" s="16">
        <v>-4.0000000000000002E-4</v>
      </c>
    </row>
    <row r="392" spans="1:3">
      <c r="A392" s="14" t="s">
        <v>374</v>
      </c>
      <c r="B392" s="17">
        <v>-69172.56</v>
      </c>
      <c r="C392" s="16">
        <v>-1E-4</v>
      </c>
    </row>
    <row r="393" spans="1:3">
      <c r="A393" s="14" t="s">
        <v>377</v>
      </c>
      <c r="B393" s="17">
        <v>-12718386.300000001</v>
      </c>
      <c r="C393" s="16">
        <v>-1.67E-2</v>
      </c>
    </row>
    <row r="394" spans="1:3">
      <c r="A394" s="14" t="s">
        <v>378</v>
      </c>
      <c r="B394" s="17">
        <v>-1413154.03</v>
      </c>
      <c r="C394" s="16">
        <v>-1.9E-3</v>
      </c>
    </row>
    <row r="395" spans="1:3">
      <c r="A395" s="14" t="s">
        <v>379</v>
      </c>
      <c r="B395" s="17">
        <v>-12399173.9</v>
      </c>
      <c r="C395" s="16">
        <v>-1.6199999999999999E-2</v>
      </c>
    </row>
    <row r="396" spans="1:3">
      <c r="A396" s="14" t="s">
        <v>380</v>
      </c>
      <c r="B396" s="17">
        <v>-1667998.1</v>
      </c>
      <c r="C396" s="16">
        <v>-2.2000000000000001E-3</v>
      </c>
    </row>
    <row r="398" spans="1:3">
      <c r="B398" s="13" t="s">
        <v>17</v>
      </c>
    </row>
    <row r="399" spans="1:3">
      <c r="B399" s="13" t="s">
        <v>18</v>
      </c>
    </row>
    <row r="400" spans="1:3">
      <c r="B400" s="14" t="s">
        <v>19</v>
      </c>
      <c r="C400" s="15">
        <v>242430</v>
      </c>
    </row>
    <row r="401" spans="1:3">
      <c r="A401" s="14" t="s">
        <v>381</v>
      </c>
      <c r="B401" s="17">
        <v>-27211082.399999999</v>
      </c>
      <c r="C401" s="16">
        <v>-3.5700000000000003E-2</v>
      </c>
    </row>
    <row r="402" spans="1:3">
      <c r="A402" s="14" t="s">
        <v>382</v>
      </c>
      <c r="B402" s="17">
        <v>-3023453.6</v>
      </c>
      <c r="C402" s="16">
        <v>-4.0000000000000001E-3</v>
      </c>
    </row>
    <row r="403" spans="1:3">
      <c r="A403" s="14" t="s">
        <v>383</v>
      </c>
      <c r="B403" s="17">
        <v>-10282318</v>
      </c>
      <c r="C403" s="16">
        <v>-1.35E-2</v>
      </c>
    </row>
    <row r="404" spans="1:3">
      <c r="A404" s="14" t="s">
        <v>384</v>
      </c>
      <c r="B404" s="17">
        <v>-3273740.73</v>
      </c>
      <c r="C404" s="16">
        <v>-4.3E-3</v>
      </c>
    </row>
    <row r="405" spans="1:3">
      <c r="A405" s="14" t="s">
        <v>398</v>
      </c>
      <c r="B405" s="17">
        <v>-2018.6</v>
      </c>
      <c r="C405" s="16">
        <v>0</v>
      </c>
    </row>
    <row r="406" spans="1:3">
      <c r="A406" s="14" t="s">
        <v>525</v>
      </c>
      <c r="B406" s="17">
        <v>-1156194</v>
      </c>
      <c r="C406" s="16">
        <v>-1.5E-3</v>
      </c>
    </row>
    <row r="407" spans="1:3">
      <c r="A407" s="14" t="s">
        <v>526</v>
      </c>
      <c r="B407" s="17">
        <v>1770134.14</v>
      </c>
      <c r="C407" s="16">
        <v>2.3E-3</v>
      </c>
    </row>
    <row r="408" spans="1:3">
      <c r="A408" s="14" t="s">
        <v>386</v>
      </c>
      <c r="B408" s="17">
        <v>-7016360</v>
      </c>
      <c r="C408" s="16">
        <v>-9.1999999999999998E-3</v>
      </c>
    </row>
    <row r="409" spans="1:3">
      <c r="A409" s="14" t="s">
        <v>407</v>
      </c>
      <c r="B409" s="17">
        <v>-16165.12</v>
      </c>
      <c r="C409" s="16">
        <v>0</v>
      </c>
    </row>
    <row r="410" spans="1:3">
      <c r="A410" s="14" t="s">
        <v>388</v>
      </c>
      <c r="B410" s="17">
        <v>-3683312.54</v>
      </c>
      <c r="C410" s="16">
        <v>-4.7999999999999996E-3</v>
      </c>
    </row>
    <row r="411" spans="1:3">
      <c r="A411" s="14" t="s">
        <v>389</v>
      </c>
      <c r="B411" s="17">
        <v>-5523439.6100000003</v>
      </c>
      <c r="C411" s="16">
        <v>-7.1999999999999998E-3</v>
      </c>
    </row>
    <row r="412" spans="1:3">
      <c r="A412" s="14" t="s">
        <v>390</v>
      </c>
      <c r="B412" s="17">
        <v>-301030.81</v>
      </c>
      <c r="C412" s="16">
        <v>-4.0000000000000002E-4</v>
      </c>
    </row>
    <row r="413" spans="1:3">
      <c r="A413" s="14" t="s">
        <v>499</v>
      </c>
      <c r="B413" s="17">
        <v>-336996</v>
      </c>
      <c r="C413" s="16">
        <v>-4.0000000000000002E-4</v>
      </c>
    </row>
    <row r="414" spans="1:3">
      <c r="A414" s="14" t="s">
        <v>500</v>
      </c>
      <c r="B414" s="17">
        <v>-1947227</v>
      </c>
      <c r="C414" s="16">
        <v>-2.5999999999999999E-3</v>
      </c>
    </row>
    <row r="415" spans="1:3">
      <c r="A415" s="14" t="s">
        <v>501</v>
      </c>
      <c r="B415" s="17">
        <v>-14268500</v>
      </c>
      <c r="C415" s="16">
        <v>-1.8700000000000001E-2</v>
      </c>
    </row>
    <row r="416" spans="1:3">
      <c r="A416" s="14" t="s">
        <v>502</v>
      </c>
      <c r="B416" s="17">
        <v>-536776</v>
      </c>
      <c r="C416" s="16">
        <v>-6.9999999999999999E-4</v>
      </c>
    </row>
    <row r="417" spans="1:3">
      <c r="A417" s="14" t="s">
        <v>503</v>
      </c>
      <c r="B417" s="17">
        <v>-2196420.2999999998</v>
      </c>
      <c r="C417" s="16">
        <v>-2.8999999999999998E-3</v>
      </c>
    </row>
    <row r="418" spans="1:3">
      <c r="A418" s="14" t="s">
        <v>504</v>
      </c>
      <c r="B418" s="17">
        <v>-244046.7</v>
      </c>
      <c r="C418" s="16">
        <v>-2.9999999999999997E-4</v>
      </c>
    </row>
    <row r="419" spans="1:3">
      <c r="A419" s="14" t="s">
        <v>505</v>
      </c>
      <c r="B419" s="17">
        <v>-25233360.440000001</v>
      </c>
      <c r="C419" s="16">
        <v>-3.3099999999999997E-2</v>
      </c>
    </row>
    <row r="420" spans="1:3">
      <c r="A420" s="14" t="s">
        <v>527</v>
      </c>
      <c r="B420" s="17">
        <v>-128466</v>
      </c>
      <c r="C420" s="16">
        <v>-2.0000000000000001E-4</v>
      </c>
    </row>
    <row r="421" spans="1:3">
      <c r="A421" s="14" t="s">
        <v>406</v>
      </c>
      <c r="B421" s="17">
        <v>3322733.41</v>
      </c>
      <c r="C421" s="16">
        <v>4.4000000000000003E-3</v>
      </c>
    </row>
    <row r="422" spans="1:3">
      <c r="A422" s="14" t="s">
        <v>408</v>
      </c>
      <c r="B422" s="17">
        <v>17757306.149999999</v>
      </c>
      <c r="C422" s="16">
        <v>2.3300000000000001E-2</v>
      </c>
    </row>
    <row r="423" spans="1:3">
      <c r="A423" s="14" t="s">
        <v>409</v>
      </c>
      <c r="B423" s="17">
        <v>79980</v>
      </c>
      <c r="C423" s="16">
        <v>1E-4</v>
      </c>
    </row>
    <row r="424" spans="1:3">
      <c r="A424" s="14" t="s">
        <v>400</v>
      </c>
      <c r="B424" s="17">
        <v>12151936.24</v>
      </c>
      <c r="C424" s="16">
        <v>1.5900000000000001E-2</v>
      </c>
    </row>
    <row r="425" spans="1:3">
      <c r="A425" s="14" t="s">
        <v>402</v>
      </c>
      <c r="B425" s="17">
        <v>257128000</v>
      </c>
      <c r="C425" s="16">
        <v>0.33689999999999998</v>
      </c>
    </row>
    <row r="426" spans="1:3">
      <c r="A426" s="14" t="s">
        <v>508</v>
      </c>
      <c r="B426" s="17">
        <v>86776.77</v>
      </c>
      <c r="C426" s="16">
        <v>1E-4</v>
      </c>
    </row>
    <row r="427" spans="1:3">
      <c r="A427" s="14" t="s">
        <v>404</v>
      </c>
      <c r="B427" s="17">
        <v>105155.18</v>
      </c>
      <c r="C427" s="16">
        <v>1E-4</v>
      </c>
    </row>
    <row r="428" spans="1:3">
      <c r="A428" s="14" t="s">
        <v>419</v>
      </c>
      <c r="B428" s="17">
        <v>258795627.62</v>
      </c>
      <c r="C428" s="16">
        <v>0.33910000000000001</v>
      </c>
    </row>
    <row r="429" spans="1:3">
      <c r="A429" s="14" t="s">
        <v>376</v>
      </c>
      <c r="B429" s="17">
        <v>-7312.88</v>
      </c>
      <c r="C429" s="16">
        <v>0</v>
      </c>
    </row>
    <row r="430" spans="1:3">
      <c r="A430" s="14" t="s">
        <v>218</v>
      </c>
      <c r="B430" s="17">
        <v>62318</v>
      </c>
      <c r="C430" s="16">
        <v>1E-4</v>
      </c>
    </row>
    <row r="431" spans="1:3">
      <c r="A431" s="14" t="s">
        <v>410</v>
      </c>
      <c r="B431" s="17">
        <v>30088000</v>
      </c>
      <c r="C431" s="16">
        <v>3.9399999999999998E-2</v>
      </c>
    </row>
    <row r="432" spans="1:3">
      <c r="A432" s="14" t="s">
        <v>405</v>
      </c>
      <c r="B432" s="17">
        <v>47500</v>
      </c>
      <c r="C432" s="16">
        <v>1E-4</v>
      </c>
    </row>
    <row r="433" spans="1:4">
      <c r="A433" s="14" t="s">
        <v>413</v>
      </c>
      <c r="B433" s="17">
        <v>716730</v>
      </c>
      <c r="C433" s="16">
        <v>8.9999999999999998E-4</v>
      </c>
    </row>
    <row r="434" spans="1:4">
      <c r="A434" s="14" t="s">
        <v>414</v>
      </c>
      <c r="B434" s="17">
        <v>-194639702.19</v>
      </c>
      <c r="C434" s="16">
        <v>-0.255</v>
      </c>
    </row>
    <row r="435" spans="1:4">
      <c r="A435" s="14" t="s">
        <v>415</v>
      </c>
      <c r="B435" s="17">
        <v>-21626633.579999998</v>
      </c>
      <c r="C435" s="16">
        <v>-2.8299999999999999E-2</v>
      </c>
    </row>
    <row r="436" spans="1:4">
      <c r="A436" s="14" t="s">
        <v>416</v>
      </c>
      <c r="B436" s="17">
        <v>-120000</v>
      </c>
      <c r="C436" s="16">
        <v>-2.0000000000000001E-4</v>
      </c>
    </row>
    <row r="437" spans="1:4">
      <c r="A437" s="14" t="s">
        <v>417</v>
      </c>
      <c r="B437" s="17">
        <v>-12112014.189999999</v>
      </c>
      <c r="C437" s="16">
        <v>-1.5900000000000001E-2</v>
      </c>
    </row>
    <row r="438" spans="1:4">
      <c r="A438" s="14" t="s">
        <v>418</v>
      </c>
      <c r="B438" s="17">
        <v>-1306800</v>
      </c>
      <c r="C438" s="16">
        <v>-1.6999999999999999E-3</v>
      </c>
    </row>
    <row r="439" spans="1:4">
      <c r="A439" s="14" t="s">
        <v>387</v>
      </c>
      <c r="B439" s="17">
        <v>-127460</v>
      </c>
      <c r="C439" s="16">
        <v>-2.0000000000000001E-4</v>
      </c>
    </row>
    <row r="440" spans="1:4">
      <c r="A440" s="14" t="s">
        <v>420</v>
      </c>
      <c r="B440" s="17">
        <v>-145486.22</v>
      </c>
      <c r="C440" s="16">
        <v>-2.0000000000000001E-4</v>
      </c>
    </row>
    <row r="441" spans="1:4">
      <c r="A441" s="14" t="s">
        <v>338</v>
      </c>
      <c r="B441" s="17">
        <v>312656.75</v>
      </c>
      <c r="C441" s="16">
        <v>4.0000000000000002E-4</v>
      </c>
    </row>
    <row r="442" spans="1:4">
      <c r="A442" s="14" t="s">
        <v>375</v>
      </c>
      <c r="B442" s="17">
        <v>-65815.929999999993</v>
      </c>
      <c r="C442" s="16">
        <v>-1E-4</v>
      </c>
    </row>
    <row r="443" spans="1:4">
      <c r="B443" s="14" t="s">
        <v>195</v>
      </c>
      <c r="C443" s="18">
        <v>-14866928.75</v>
      </c>
      <c r="D443" s="19">
        <v>-1.95E-2</v>
      </c>
    </row>
    <row r="444" spans="1:4">
      <c r="A444" s="14" t="s">
        <v>421</v>
      </c>
    </row>
    <row r="445" spans="1:4">
      <c r="A445" s="14" t="s">
        <v>422</v>
      </c>
      <c r="B445" s="17">
        <v>2532531.7400000002</v>
      </c>
      <c r="C445" s="16">
        <v>3.3E-3</v>
      </c>
    </row>
    <row r="446" spans="1:4">
      <c r="A446" s="14" t="s">
        <v>528</v>
      </c>
      <c r="B446" s="17">
        <v>312167964.31999999</v>
      </c>
      <c r="C446" s="16">
        <v>0.40899999999999997</v>
      </c>
    </row>
    <row r="447" spans="1:4">
      <c r="A447" s="14" t="s">
        <v>423</v>
      </c>
      <c r="B447" s="17">
        <v>-4646198.93</v>
      </c>
      <c r="C447" s="16">
        <v>-6.1000000000000004E-3</v>
      </c>
    </row>
    <row r="448" spans="1:4">
      <c r="B448" s="14" t="s">
        <v>421</v>
      </c>
      <c r="C448" s="18">
        <v>310054297.13</v>
      </c>
      <c r="D448" s="19">
        <v>0.40620000000000001</v>
      </c>
    </row>
    <row r="449" spans="1:4">
      <c r="A449" s="14" t="s">
        <v>425</v>
      </c>
    </row>
    <row r="450" spans="1:4">
      <c r="A450" s="14" t="s">
        <v>426</v>
      </c>
      <c r="B450" s="17">
        <v>394152517.08999997</v>
      </c>
      <c r="C450" s="16">
        <v>0.51639999999999997</v>
      </c>
    </row>
    <row r="451" spans="1:4">
      <c r="B451" s="14" t="s">
        <v>425</v>
      </c>
      <c r="C451" s="18">
        <v>394152517.08999997</v>
      </c>
      <c r="D451" s="19">
        <v>0.51639999999999997</v>
      </c>
    </row>
    <row r="452" spans="1:4">
      <c r="B452" s="14" t="s">
        <v>510</v>
      </c>
      <c r="C452" s="18">
        <v>689339885.47000003</v>
      </c>
      <c r="D452" s="19">
        <v>0.9032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12</vt:i4>
      </vt:variant>
    </vt:vector>
  </HeadingPairs>
  <TitlesOfParts>
    <vt:vector size="12" baseType="lpstr">
      <vt:lpstr>สรุปรวมตารางที่ผอ.ขอ</vt:lpstr>
      <vt:lpstr>NWC</vt:lpstr>
      <vt:lpstr>ลูกหนี้ค่ารักษา</vt:lpstr>
      <vt:lpstr>NI+ EBIDA</vt:lpstr>
      <vt:lpstr>Risk </vt:lpstr>
      <vt:lpstr>60</vt:lpstr>
      <vt:lpstr>61</vt:lpstr>
      <vt:lpstr>62</vt:lpstr>
      <vt:lpstr>63</vt:lpstr>
      <vt:lpstr>ตค.63</vt:lpstr>
      <vt:lpstr>พย.63</vt:lpstr>
      <vt:lpstr>ธค.63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Admins</cp:lastModifiedBy>
  <cp:lastPrinted>2021-01-14T08:29:10Z</cp:lastPrinted>
  <dcterms:created xsi:type="dcterms:W3CDTF">2020-10-29T02:38:38Z</dcterms:created>
  <dcterms:modified xsi:type="dcterms:W3CDTF">2021-01-14T08:31:59Z</dcterms:modified>
</cp:coreProperties>
</file>